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C:\Users\01884\Desktop\経営比較分析表\"/>
    </mc:Choice>
  </mc:AlternateContent>
  <xr:revisionPtr revIDLastSave="0" documentId="13_ncr:1_{F8479E5F-066E-4364-8F2C-624DB829960D}" xr6:coauthVersionLast="47" xr6:coauthVersionMax="47" xr10:uidLastSave="{00000000-0000-0000-0000-000000000000}"/>
  <workbookProtection workbookAlgorithmName="SHA-512" workbookHashValue="9CEfQRMYqzxPuzCagyLmDDG63F+1YyhHoWs39C8mEhfISCptIYrpU0aiyYxQcHR6YZlyX7PLpNAB8OHDiWy3NA==" workbookSaltValue="Tw4V8Ai73o4rNJ6UZVCE6Q=="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T6" i="5"/>
  <c r="S6" i="5"/>
  <c r="R6" i="5"/>
  <c r="Q6" i="5"/>
  <c r="P6" i="5"/>
  <c r="O6" i="5"/>
  <c r="N6" i="5"/>
  <c r="B10" i="4" s="1"/>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L10" i="4"/>
  <c r="W10" i="4"/>
  <c r="P10" i="4"/>
  <c r="I10" i="4"/>
  <c r="BB8" i="4"/>
  <c r="AT8" i="4"/>
  <c r="AL8" i="4"/>
  <c r="AD8" i="4"/>
  <c r="W8" i="4"/>
  <c r="P8" i="4"/>
  <c r="I8" i="4"/>
  <c r="B8" i="4"/>
  <c r="B6" i="4"/>
</calcChain>
</file>

<file path=xl/sharedStrings.xml><?xml version="1.0" encoding="utf-8"?>
<sst xmlns="http://schemas.openxmlformats.org/spreadsheetml/2006/main" count="228" uniqueCount="113">
  <si>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</si>
  <si>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</si>
  <si>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</si>
  <si>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</si>
  <si>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</si>
  <si>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</si>
  <si>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</si>
  <si>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</si>
  <si>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</si>
  <si>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</si>
  <si>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</si>
  <si>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</si>
  <si>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</si>
  <si>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</si>
  <si>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</si>
  <si>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</si>
  <si>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</si>
  <si>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</si>
  <si>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</si>
  <si>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</si>
  <si>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</si>
  <si>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</si>
  <si>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</si>
  <si>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</si>
  <si>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</si>
  <si>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</si>
  <si>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</si>
  <si>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</si>
  <si>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</si>
  <si>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</si>
  <si>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</si>
  <si>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</si>
  <si>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</si>
  <si>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</si>
  <si>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</si>
  <si>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</si>
  <si>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</si>
  <si>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</si>
  <si>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</si>
  <si>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</si>
  <si>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</si>
  <si>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</si>
  <si>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</si>
  <si>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</si>
  <si>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</si>
  <si>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</si>
  <si>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</si>
  <si>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</si>
  <si>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</si>
  <si>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</si>
  <si>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</si>
  <si>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</si>
  <si>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</si>
  <si>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</si>
  <si>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</si>
  <si>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</si>
  <si>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</si>
  <si>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</si>
  <si>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</si>
  <si>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</si>
  <si>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</si>
  <si>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</si>
  <si>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</si>
  <si>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</si>
  <si>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</si>
  <si>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</si>
  <si>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</si>
  <si>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</si>
  <si>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</si>
  <si>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</si>
  <si>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</si>
  <si>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</si>
  <si>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</si>
  <si>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</si>
  <si>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</si>
  <si>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</si>
  <si>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</si>
  <si>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</si>
  <si>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</si>
  <si>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</si>
  <si>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</si>
  <si>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</si>
  <si>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</si>
  <si>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</si>
  <si>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</si>
  <si>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</si>
  <si>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</si>
  <si>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</si>
  <si>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</si>
  <si>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</si>
  <si>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</si>
  <si>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</si>
  <si>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</si>
  <si>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茨城県　つくばみらい市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</si>
  <si>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</si>
  <si>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</si>
  <si>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</si>
  <si>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</si>
  <si>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</si>
  <si>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</si>
  <si>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</si>
  <si>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</si>
  <si>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</si>
  <si>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</si>
  <si>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</si>
  <si>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</si>
  <si>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</si>
  <si>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</si>
  <si>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</si>
  <si>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</si>
  <si>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r>
      <t>現在、給水人口は増加傾向であるが、給水収益は微増である。これは、少数世帯の増加による世帯使用量の減少のほか、水道の</t>
    </r>
    <r>
      <rPr>
        <sz val="11"/>
        <rFont val="ＭＳ ゴシック"/>
        <family val="3"/>
        <charset val="128"/>
      </rPr>
      <t>節水型給水器具の普及による使用量の減少が要因と推察されるが、健全な経営状況は維持している。
　今後、水道施設の老朽化が進むにつれて、浄水場施設及び管路等の更新費用に多額の費用が見込まれるため、引き続き、水道施設更新基本計画に基づき、更新事業を進める必要がある。
　また、令和３年に策定した市水道ビジョン・水道事業経営戦略の計画と実績との乖離を検証するため、令和７年度から令和８年度の２ヵ年において経営戦略の改定を行い、広域連携の推進による経営の一体化に向けた投資・財政計画を策定し、今後の適正な水道料金の設定も含め、経営の効率化・健全化に取り組む。</t>
    </r>
    <rPh sb="59" eb="60">
      <t>カタ</t>
    </rPh>
    <rPh sb="60" eb="62">
      <t>キュウスイ</t>
    </rPh>
    <rPh sb="62" eb="64">
      <t>キグ</t>
    </rPh>
    <rPh sb="87" eb="89">
      <t>ケンゼン</t>
    </rPh>
    <rPh sb="95" eb="97">
      <t>イジ</t>
    </rPh>
    <rPh sb="104" eb="106">
      <t>コンゴ</t>
    </rPh>
    <rPh sb="107" eb="111">
      <t>スイドウシセツ</t>
    </rPh>
    <rPh sb="112" eb="115">
      <t>ロウキュウカ</t>
    </rPh>
    <rPh sb="116" eb="117">
      <t>スス</t>
    </rPh>
    <rPh sb="123" eb="126">
      <t>ジョウスイジョウ</t>
    </rPh>
    <rPh sb="126" eb="128">
      <t>シセツ</t>
    </rPh>
    <rPh sb="128" eb="129">
      <t>オヨ</t>
    </rPh>
    <rPh sb="201" eb="202">
      <t>シ</t>
    </rPh>
    <rPh sb="218" eb="220">
      <t>ケイカク</t>
    </rPh>
    <rPh sb="221" eb="223">
      <t>ジッセキ</t>
    </rPh>
    <rPh sb="225" eb="227">
      <t>カイリ</t>
    </rPh>
    <rPh sb="228" eb="230">
      <t>ケンショウ</t>
    </rPh>
    <rPh sb="235" eb="237">
      <t>レイワ</t>
    </rPh>
    <rPh sb="238" eb="240">
      <t>ネンド</t>
    </rPh>
    <rPh sb="242" eb="244">
      <t>レイワ</t>
    </rPh>
    <rPh sb="245" eb="247">
      <t>ネンド</t>
    </rPh>
    <rPh sb="250" eb="251">
      <t>ネン</t>
    </rPh>
    <rPh sb="255" eb="259">
      <t>ケイエイセンリャク</t>
    </rPh>
    <rPh sb="260" eb="262">
      <t>カイテイ</t>
    </rPh>
    <rPh sb="263" eb="264">
      <t>オコナ</t>
    </rPh>
    <rPh sb="266" eb="270">
      <t>コウイキレンケイ</t>
    </rPh>
    <rPh sb="271" eb="273">
      <t>スイシン</t>
    </rPh>
    <rPh sb="276" eb="278">
      <t>ケイエイ</t>
    </rPh>
    <rPh sb="279" eb="282">
      <t>イッタイカ</t>
    </rPh>
    <rPh sb="283" eb="284">
      <t>ム</t>
    </rPh>
    <rPh sb="298" eb="300">
      <t>コンゴ</t>
    </rPh>
    <rPh sb="301" eb="303">
      <t>テキセイ</t>
    </rPh>
    <rPh sb="304" eb="308">
      <t>スイドウリョウキン</t>
    </rPh>
    <rPh sb="309" eb="311">
      <t>セッテイ</t>
    </rPh>
    <rPh sb="312" eb="313">
      <t>フク</t>
    </rPh>
    <rPh sb="315" eb="317">
      <t>ケイエイ</t>
    </rPh>
    <rPh sb="318" eb="321">
      <t>コウリツカ</t>
    </rPh>
    <rPh sb="322" eb="325">
      <t>ケンゼンカ</t>
    </rPh>
    <rPh sb="326" eb="327">
      <t>ト</t>
    </rPh>
    <rPh sb="328" eb="329">
      <t>ク</t>
    </rPh>
    <phoneticPr fontId="4"/>
  </si>
  <si>
    <t>①有形固定資産減価償却率は、計画的な更新に努めてきたことから、法定耐用年数を上回る資産が少ないため、類似団体と比較して低い状態である。
②管路経年化率は、類似団体平均値と比較して低い指標である。今後も経営状況に応じて計画的に更新する必要がある。
③管路更新率は、類似団体平均値と比較して、低い指標である。計画的に更新を実施し、引き続き経営状況に応じて更新する必要がある。
施設の老朽化対策としては、今後も水道施設更新基本計画に基づき、計画的な施設更新を図る必要がある。</t>
    <rPh sb="14" eb="17">
      <t>ケイカクテキ</t>
    </rPh>
    <rPh sb="18" eb="20">
      <t>コウシン</t>
    </rPh>
    <rPh sb="21" eb="22">
      <t>ツト</t>
    </rPh>
    <rPh sb="31" eb="37">
      <t>ホウテイタイヨウネンスウ</t>
    </rPh>
    <rPh sb="38" eb="40">
      <t>ウワマワ</t>
    </rPh>
    <rPh sb="41" eb="43">
      <t>シサン</t>
    </rPh>
    <rPh sb="44" eb="45">
      <t>スク</t>
    </rPh>
    <rPh sb="50" eb="54">
      <t>ルイジダンタイ</t>
    </rPh>
    <rPh sb="55" eb="57">
      <t>ヒカク</t>
    </rPh>
    <rPh sb="59" eb="60">
      <t>ヒク</t>
    </rPh>
    <rPh sb="61" eb="63">
      <t>ジョウタイ</t>
    </rPh>
    <phoneticPr fontId="4"/>
  </si>
  <si>
    <t>①経常収支比率は低下し、前年度比2.12ポイント減となっている。要因として、水道施設更新基本計画進捗評価検討業務及び導配水管等の漏水による修繕費の増が考えられる。類似団体平均値と比較して低い指標であるが、健全経営の水準とされる100％を上回っている。
③流動比率は、100％を大きく上回り債務の支払能力は十分であるが、更新事業の実施に伴う企業債借入れの増加により、類似団体平均値と比較して低い指標となっている。今後も企業債借入の増加が見込まれることから、指標の低下が予想される。
④企業債残高対給水収益比率は、類似団体平均値と比較して高い指標である。平成27年度から実施している浄水場等の老朽化施設の大規模更新事業により、企業債借入が増加してるため、増加傾向となっている。今後も更新事業が続くことから、企業債の借入は増加が見込まれる。
⑤料金回収率は、前年比1.28ポイント減となり、事業に必要な費用を給水収益で賄える状況とされる100%を下回った。漏水に伴う無効水量の増などによる。
⑥給水原価は、類似団体平均値と比較して高い指標である。費用に含まれる受水費の負担や更新事業の実施に伴う減価償却費の増加が要因と考えられる。
⑦施設利用率は、類似団体平均値と比較して高い指標である。効率的な施設利用であると考えられる。
⑧有収率は、類似団体平均値より高い指標を維持しているが、漏水調査未実施地区で漏水が多いため、今後も調査を継続し、漏水の早期発見・修繕により有収率の向上を図る。</t>
    <rPh sb="624" eb="626">
      <t>シュウゼン</t>
    </rPh>
    <rPh sb="629" eb="632">
      <t>ユウシュウリツ</t>
    </rPh>
    <rPh sb="633" eb="635">
      <t>コウジョウ</t>
    </rPh>
    <rPh sb="636" eb="637">
      <t>ハカ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</si>
</sst>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0.5</c:v>
                </c:pt>
                <c:pt idx="1">
                  <c:v>0.21</c:v>
                </c:pt>
                <c:pt idx="2">
                  <c:v>0.56000000000000005</c:v>
                </c:pt>
                <c:pt idx="3">
                  <c:v>0.47</c:v>
                </c:pt>
                <c:pt idx="4">
                  <c:v>0.43</c:v>
                </c:pt>
              </c:numCache>
            </c:numRef>
          </c:val>
          <c:extLst>
            <c:ext xmlns:c16="http://schemas.microsoft.com/office/drawing/2014/chart" uri="{C3380CC4-5D6E-409C-BE32-E72D297353CC}">
              <c16:uniqueId val="{00000000-9E7D-4B33-B818-E32F5BBA2D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0.6</c:v>
                </c:pt>
                <c:pt idx="3">
                  <c:v>0.53</c:v>
                </c:pt>
                <c:pt idx="4">
                  <c:v>0.54</c:v>
                </c:pt>
              </c:numCache>
            </c:numRef>
          </c:val>
          <c:smooth val="0"/>
          <c:extLst>
            <c:ext xmlns:c16="http://schemas.microsoft.com/office/drawing/2014/chart" uri="{C3380CC4-5D6E-409C-BE32-E72D297353CC}">
              <c16:uniqueId val="{00000001-9E7D-4B33-B818-E32F5BBA2D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80.040000000000006</c:v>
                </c:pt>
                <c:pt idx="1">
                  <c:v>82.08</c:v>
                </c:pt>
                <c:pt idx="2">
                  <c:v>79.58</c:v>
                </c:pt>
                <c:pt idx="3">
                  <c:v>80.37</c:v>
                </c:pt>
                <c:pt idx="4">
                  <c:v>80.7</c:v>
                </c:pt>
              </c:numCache>
            </c:numRef>
          </c:val>
          <c:extLst>
            <c:ext xmlns:c16="http://schemas.microsoft.com/office/drawing/2014/chart" uri="{C3380CC4-5D6E-409C-BE32-E72D297353CC}">
              <c16:uniqueId val="{00000000-D52A-461D-9B80-DCC4DD53B61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59.24</c:v>
                </c:pt>
                <c:pt idx="3">
                  <c:v>58.77</c:v>
                </c:pt>
                <c:pt idx="4">
                  <c:v>59.17</c:v>
                </c:pt>
              </c:numCache>
            </c:numRef>
          </c:val>
          <c:smooth val="0"/>
          <c:extLst>
            <c:ext xmlns:c16="http://schemas.microsoft.com/office/drawing/2014/chart" uri="{C3380CC4-5D6E-409C-BE32-E72D297353CC}">
              <c16:uniqueId val="{00000001-D52A-461D-9B80-DCC4DD53B61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93.2</c:v>
                </c:pt>
                <c:pt idx="1">
                  <c:v>90.47</c:v>
                </c:pt>
                <c:pt idx="2">
                  <c:v>92.47</c:v>
                </c:pt>
                <c:pt idx="3">
                  <c:v>91.92</c:v>
                </c:pt>
                <c:pt idx="4">
                  <c:v>91.94</c:v>
                </c:pt>
              </c:numCache>
            </c:numRef>
          </c:val>
          <c:extLst>
            <c:ext xmlns:c16="http://schemas.microsoft.com/office/drawing/2014/chart" uri="{C3380CC4-5D6E-409C-BE32-E72D297353CC}">
              <c16:uniqueId val="{00000000-F0B1-4778-A140-10FB77B10DCF}"/>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87.26</c:v>
                </c:pt>
                <c:pt idx="3">
                  <c:v>86.95</c:v>
                </c:pt>
                <c:pt idx="4">
                  <c:v>86.58</c:v>
                </c:pt>
              </c:numCache>
            </c:numRef>
          </c:val>
          <c:smooth val="0"/>
          <c:extLst>
            <c:ext xmlns:c16="http://schemas.microsoft.com/office/drawing/2014/chart" uri="{C3380CC4-5D6E-409C-BE32-E72D297353CC}">
              <c16:uniqueId val="{00000001-F0B1-4778-A140-10FB77B10DCF}"/>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111.94</c:v>
                </c:pt>
                <c:pt idx="1">
                  <c:v>107.71</c:v>
                </c:pt>
                <c:pt idx="2">
                  <c:v>105.57</c:v>
                </c:pt>
                <c:pt idx="3">
                  <c:v>104.14</c:v>
                </c:pt>
                <c:pt idx="4">
                  <c:v>102.02</c:v>
                </c:pt>
              </c:numCache>
            </c:numRef>
          </c:val>
          <c:extLst>
            <c:ext xmlns:c16="http://schemas.microsoft.com/office/drawing/2014/chart" uri="{C3380CC4-5D6E-409C-BE32-E72D297353CC}">
              <c16:uniqueId val="{00000000-26A8-4168-BC58-943C0FF439A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109.09</c:v>
                </c:pt>
                <c:pt idx="3">
                  <c:v>109.05</c:v>
                </c:pt>
                <c:pt idx="4">
                  <c:v>107.61</c:v>
                </c:pt>
              </c:numCache>
            </c:numRef>
          </c:val>
          <c:smooth val="0"/>
          <c:extLst>
            <c:ext xmlns:c16="http://schemas.microsoft.com/office/drawing/2014/chart" uri="{C3380CC4-5D6E-409C-BE32-E72D297353CC}">
              <c16:uniqueId val="{00000001-26A8-4168-BC58-943C0FF439A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43.75</c:v>
                </c:pt>
                <c:pt idx="1">
                  <c:v>42.89</c:v>
                </c:pt>
                <c:pt idx="2">
                  <c:v>44.61</c:v>
                </c:pt>
                <c:pt idx="3">
                  <c:v>45.96</c:v>
                </c:pt>
                <c:pt idx="4">
                  <c:v>43.77</c:v>
                </c:pt>
              </c:numCache>
            </c:numRef>
          </c:val>
          <c:extLst>
            <c:ext xmlns:c16="http://schemas.microsoft.com/office/drawing/2014/chart" uri="{C3380CC4-5D6E-409C-BE32-E72D297353CC}">
              <c16:uniqueId val="{00000000-F6BC-4BAA-B78B-5D7751DA4734}"/>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50.99</c:v>
                </c:pt>
                <c:pt idx="3">
                  <c:v>51.79</c:v>
                </c:pt>
                <c:pt idx="4">
                  <c:v>52.02</c:v>
                </c:pt>
              </c:numCache>
            </c:numRef>
          </c:val>
          <c:smooth val="0"/>
          <c:extLst>
            <c:ext xmlns:c16="http://schemas.microsoft.com/office/drawing/2014/chart" uri="{C3380CC4-5D6E-409C-BE32-E72D297353CC}">
              <c16:uniqueId val="{00000001-F6BC-4BAA-B78B-5D7751DA4734}"/>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7.96</c:v>
                </c:pt>
                <c:pt idx="1">
                  <c:v>8.24</c:v>
                </c:pt>
                <c:pt idx="2">
                  <c:v>8.1999999999999993</c:v>
                </c:pt>
                <c:pt idx="3">
                  <c:v>8.3000000000000007</c:v>
                </c:pt>
                <c:pt idx="4">
                  <c:v>10.72</c:v>
                </c:pt>
              </c:numCache>
            </c:numRef>
          </c:val>
          <c:extLst>
            <c:ext xmlns:c16="http://schemas.microsoft.com/office/drawing/2014/chart" uri="{C3380CC4-5D6E-409C-BE32-E72D297353CC}">
              <c16:uniqueId val="{00000000-DE9A-4E67-8343-39C7C0E49AC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21.69</c:v>
                </c:pt>
                <c:pt idx="3">
                  <c:v>23.19</c:v>
                </c:pt>
                <c:pt idx="4">
                  <c:v>24.61</c:v>
                </c:pt>
              </c:numCache>
            </c:numRef>
          </c:val>
          <c:smooth val="0"/>
          <c:extLst>
            <c:ext xmlns:c16="http://schemas.microsoft.com/office/drawing/2014/chart" uri="{C3380CC4-5D6E-409C-BE32-E72D297353CC}">
              <c16:uniqueId val="{00000001-DE9A-4E67-8343-39C7C0E49AC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3E-45BE-9397-7954B6B6436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0.93</c:v>
                </c:pt>
                <c:pt idx="3">
                  <c:v>1.02</c:v>
                </c:pt>
                <c:pt idx="4">
                  <c:v>1.24</c:v>
                </c:pt>
              </c:numCache>
            </c:numRef>
          </c:val>
          <c:smooth val="0"/>
          <c:extLst>
            <c:ext xmlns:c16="http://schemas.microsoft.com/office/drawing/2014/chart" uri="{C3380CC4-5D6E-409C-BE32-E72D297353CC}">
              <c16:uniqueId val="{00000001-EE3E-45BE-9397-7954B6B6436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261.64999999999998</c:v>
                </c:pt>
                <c:pt idx="1">
                  <c:v>292.12</c:v>
                </c:pt>
                <c:pt idx="2">
                  <c:v>341.24</c:v>
                </c:pt>
                <c:pt idx="3">
                  <c:v>210.06</c:v>
                </c:pt>
                <c:pt idx="4">
                  <c:v>201.06</c:v>
                </c:pt>
              </c:numCache>
            </c:numRef>
          </c:val>
          <c:extLst>
            <c:ext xmlns:c16="http://schemas.microsoft.com/office/drawing/2014/chart" uri="{C3380CC4-5D6E-409C-BE32-E72D297353CC}">
              <c16:uniqueId val="{00000000-1546-4B8D-AF2B-02AF77D2065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357.74</c:v>
                </c:pt>
                <c:pt idx="3">
                  <c:v>344.88</c:v>
                </c:pt>
                <c:pt idx="4">
                  <c:v>326.02</c:v>
                </c:pt>
              </c:numCache>
            </c:numRef>
          </c:val>
          <c:smooth val="0"/>
          <c:extLst>
            <c:ext xmlns:c16="http://schemas.microsoft.com/office/drawing/2014/chart" uri="{C3380CC4-5D6E-409C-BE32-E72D297353CC}">
              <c16:uniqueId val="{00000001-1546-4B8D-AF2B-02AF77D2065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281.31</c:v>
                </c:pt>
                <c:pt idx="1">
                  <c:v>300.19</c:v>
                </c:pt>
                <c:pt idx="2">
                  <c:v>330.97</c:v>
                </c:pt>
                <c:pt idx="3">
                  <c:v>356.68</c:v>
                </c:pt>
                <c:pt idx="4">
                  <c:v>372.39</c:v>
                </c:pt>
              </c:numCache>
            </c:numRef>
          </c:val>
          <c:extLst>
            <c:ext xmlns:c16="http://schemas.microsoft.com/office/drawing/2014/chart" uri="{C3380CC4-5D6E-409C-BE32-E72D297353CC}">
              <c16:uniqueId val="{00000000-A62B-4900-B135-44AE91A242A2}"/>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307.27999999999997</c:v>
                </c:pt>
                <c:pt idx="3">
                  <c:v>304.02</c:v>
                </c:pt>
                <c:pt idx="4">
                  <c:v>300.54000000000002</c:v>
                </c:pt>
              </c:numCache>
            </c:numRef>
          </c:val>
          <c:smooth val="0"/>
          <c:extLst>
            <c:ext xmlns:c16="http://schemas.microsoft.com/office/drawing/2014/chart" uri="{C3380CC4-5D6E-409C-BE32-E72D297353CC}">
              <c16:uniqueId val="{00000001-A62B-4900-B135-44AE91A242A2}"/>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109.8</c:v>
                </c:pt>
                <c:pt idx="1">
                  <c:v>103.95</c:v>
                </c:pt>
                <c:pt idx="2">
                  <c:v>101.02</c:v>
                </c:pt>
                <c:pt idx="3">
                  <c:v>98.09</c:v>
                </c:pt>
                <c:pt idx="4">
                  <c:v>96.81</c:v>
                </c:pt>
              </c:numCache>
            </c:numRef>
          </c:val>
          <c:extLst>
            <c:ext xmlns:c16="http://schemas.microsoft.com/office/drawing/2014/chart" uri="{C3380CC4-5D6E-409C-BE32-E72D297353CC}">
              <c16:uniqueId val="{00000000-1FAC-481F-AB71-B1485D259CA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98.3</c:v>
                </c:pt>
                <c:pt idx="3">
                  <c:v>98.89</c:v>
                </c:pt>
                <c:pt idx="4">
                  <c:v>99.25</c:v>
                </c:pt>
              </c:numCache>
            </c:numRef>
          </c:val>
          <c:smooth val="0"/>
          <c:extLst>
            <c:ext xmlns:c16="http://schemas.microsoft.com/office/drawing/2014/chart" uri="{C3380CC4-5D6E-409C-BE32-E72D297353CC}">
              <c16:uniqueId val="{00000001-1FAC-481F-AB71-B1485D259CA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211.31</c:v>
                </c:pt>
                <c:pt idx="1">
                  <c:v>225.09</c:v>
                </c:pt>
                <c:pt idx="2">
                  <c:v>231.39</c:v>
                </c:pt>
                <c:pt idx="3">
                  <c:v>237.52</c:v>
                </c:pt>
                <c:pt idx="4">
                  <c:v>242.15</c:v>
                </c:pt>
              </c:numCache>
            </c:numRef>
          </c:val>
          <c:extLst>
            <c:ext xmlns:c16="http://schemas.microsoft.com/office/drawing/2014/chart" uri="{C3380CC4-5D6E-409C-BE32-E72D297353CC}">
              <c16:uniqueId val="{00000000-EE15-4998-90CF-4495E67FBC06}"/>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173.68</c:v>
                </c:pt>
                <c:pt idx="3">
                  <c:v>174.52</c:v>
                </c:pt>
                <c:pt idx="4">
                  <c:v>178.92</c:v>
                </c:pt>
              </c:numCache>
            </c:numRef>
          </c:val>
          <c:smooth val="0"/>
          <c:extLst>
            <c:ext xmlns:c16="http://schemas.microsoft.com/office/drawing/2014/chart" uri="{C3380CC4-5D6E-409C-BE32-E72D297353CC}">
              <c16:uniqueId val="{00000001-EE15-4998-90CF-4495E67FBC06}"/>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E28" zoomScale="98" zoomScaleNormal="98" workbookViewId="0">
      <selection activeCell="BL16" sqref="BL16:BZ44"/>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2">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2">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6" t="str">
        <f>データ!H6</f>
        <v>茨城県　つくばみらい市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5">
        <f>データ!$R$6</f>
        <v>53503</v>
      </c>
      <c r="AM8" s="65"/>
      <c r="AN8" s="65"/>
      <c r="AO8" s="65"/>
      <c r="AP8" s="65"/>
      <c r="AQ8" s="65"/>
      <c r="AR8" s="65"/>
      <c r="AS8" s="65"/>
      <c r="AT8" s="36">
        <f>データ!$S$6</f>
        <v>79.16</v>
      </c>
      <c r="AU8" s="37"/>
      <c r="AV8" s="37"/>
      <c r="AW8" s="37"/>
      <c r="AX8" s="37"/>
      <c r="AY8" s="37"/>
      <c r="AZ8" s="37"/>
      <c r="BA8" s="37"/>
      <c r="BB8" s="54">
        <f>データ!$T$6</f>
        <v>675.88</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2">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2">
      <c r="A10" s="2"/>
      <c r="B10" s="36" t="str">
        <f>データ!$N$6</f>
        <v>-</v>
      </c>
      <c r="C10" s="37"/>
      <c r="D10" s="37"/>
      <c r="E10" s="37"/>
      <c r="F10" s="37"/>
      <c r="G10" s="37"/>
      <c r="H10" s="37"/>
      <c r="I10" s="36">
        <f>データ!$O$6</f>
        <v>67.77</v>
      </c>
      <c r="J10" s="37"/>
      <c r="K10" s="37"/>
      <c r="L10" s="37"/>
      <c r="M10" s="37"/>
      <c r="N10" s="37"/>
      <c r="O10" s="64"/>
      <c r="P10" s="54">
        <f>データ!$P$6</f>
        <v>94.71</v>
      </c>
      <c r="Q10" s="54"/>
      <c r="R10" s="54"/>
      <c r="S10" s="54"/>
      <c r="T10" s="54"/>
      <c r="U10" s="54"/>
      <c r="V10" s="54"/>
      <c r="W10" s="65">
        <f>データ!$Q$6</f>
        <v>4290</v>
      </c>
      <c r="X10" s="65"/>
      <c r="Y10" s="65"/>
      <c r="Z10" s="65"/>
      <c r="AA10" s="65"/>
      <c r="AB10" s="65"/>
      <c r="AC10" s="65"/>
      <c r="AD10" s="2"/>
      <c r="AE10" s="2"/>
      <c r="AF10" s="2"/>
      <c r="AG10" s="2"/>
      <c r="AH10" s="2"/>
      <c r="AI10" s="2"/>
      <c r="AJ10" s="2"/>
      <c r="AK10" s="2"/>
      <c r="AL10" s="65">
        <f>データ!$U$6</f>
        <v>50784</v>
      </c>
      <c r="AM10" s="65"/>
      <c r="AN10" s="65"/>
      <c r="AO10" s="65"/>
      <c r="AP10" s="65"/>
      <c r="AQ10" s="65"/>
      <c r="AR10" s="65"/>
      <c r="AS10" s="65"/>
      <c r="AT10" s="36">
        <f>データ!$V$6</f>
        <v>79.16</v>
      </c>
      <c r="AU10" s="37"/>
      <c r="AV10" s="37"/>
      <c r="AW10" s="37"/>
      <c r="AX10" s="37"/>
      <c r="AY10" s="37"/>
      <c r="AZ10" s="37"/>
      <c r="BA10" s="37"/>
      <c r="BB10" s="54">
        <f>データ!$W$6</f>
        <v>641.54</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2">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2">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9" t="s">
        <v>112</v>
      </c>
      <c r="BM16" s="90"/>
      <c r="BN16" s="90"/>
      <c r="BO16" s="90"/>
      <c r="BP16" s="90"/>
      <c r="BQ16" s="90"/>
      <c r="BR16" s="90"/>
      <c r="BS16" s="90"/>
      <c r="BT16" s="90"/>
      <c r="BU16" s="90"/>
      <c r="BV16" s="90"/>
      <c r="BW16" s="90"/>
      <c r="BX16" s="90"/>
      <c r="BY16" s="90"/>
      <c r="BZ16" s="9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9"/>
      <c r="BM17" s="90"/>
      <c r="BN17" s="90"/>
      <c r="BO17" s="90"/>
      <c r="BP17" s="90"/>
      <c r="BQ17" s="90"/>
      <c r="BR17" s="90"/>
      <c r="BS17" s="90"/>
      <c r="BT17" s="90"/>
      <c r="BU17" s="90"/>
      <c r="BV17" s="90"/>
      <c r="BW17" s="90"/>
      <c r="BX17" s="90"/>
      <c r="BY17" s="90"/>
      <c r="BZ17" s="9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9"/>
      <c r="BM18" s="90"/>
      <c r="BN18" s="90"/>
      <c r="BO18" s="90"/>
      <c r="BP18" s="90"/>
      <c r="BQ18" s="90"/>
      <c r="BR18" s="90"/>
      <c r="BS18" s="90"/>
      <c r="BT18" s="90"/>
      <c r="BU18" s="90"/>
      <c r="BV18" s="90"/>
      <c r="BW18" s="90"/>
      <c r="BX18" s="90"/>
      <c r="BY18" s="90"/>
      <c r="BZ18" s="9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9"/>
      <c r="BM19" s="90"/>
      <c r="BN19" s="90"/>
      <c r="BO19" s="90"/>
      <c r="BP19" s="90"/>
      <c r="BQ19" s="90"/>
      <c r="BR19" s="90"/>
      <c r="BS19" s="90"/>
      <c r="BT19" s="90"/>
      <c r="BU19" s="90"/>
      <c r="BV19" s="90"/>
      <c r="BW19" s="90"/>
      <c r="BX19" s="90"/>
      <c r="BY19" s="90"/>
      <c r="BZ19" s="9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9"/>
      <c r="BM20" s="90"/>
      <c r="BN20" s="90"/>
      <c r="BO20" s="90"/>
      <c r="BP20" s="90"/>
      <c r="BQ20" s="90"/>
      <c r="BR20" s="90"/>
      <c r="BS20" s="90"/>
      <c r="BT20" s="90"/>
      <c r="BU20" s="90"/>
      <c r="BV20" s="90"/>
      <c r="BW20" s="90"/>
      <c r="BX20" s="90"/>
      <c r="BY20" s="90"/>
      <c r="BZ20" s="9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9"/>
      <c r="BM21" s="90"/>
      <c r="BN21" s="90"/>
      <c r="BO21" s="90"/>
      <c r="BP21" s="90"/>
      <c r="BQ21" s="90"/>
      <c r="BR21" s="90"/>
      <c r="BS21" s="90"/>
      <c r="BT21" s="90"/>
      <c r="BU21" s="90"/>
      <c r="BV21" s="90"/>
      <c r="BW21" s="90"/>
      <c r="BX21" s="90"/>
      <c r="BY21" s="90"/>
      <c r="BZ21" s="9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9"/>
      <c r="BM22" s="90"/>
      <c r="BN22" s="90"/>
      <c r="BO22" s="90"/>
      <c r="BP22" s="90"/>
      <c r="BQ22" s="90"/>
      <c r="BR22" s="90"/>
      <c r="BS22" s="90"/>
      <c r="BT22" s="90"/>
      <c r="BU22" s="90"/>
      <c r="BV22" s="90"/>
      <c r="BW22" s="90"/>
      <c r="BX22" s="90"/>
      <c r="BY22" s="90"/>
      <c r="BZ22" s="9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9"/>
      <c r="BM23" s="90"/>
      <c r="BN23" s="90"/>
      <c r="BO23" s="90"/>
      <c r="BP23" s="90"/>
      <c r="BQ23" s="90"/>
      <c r="BR23" s="90"/>
      <c r="BS23" s="90"/>
      <c r="BT23" s="90"/>
      <c r="BU23" s="90"/>
      <c r="BV23" s="90"/>
      <c r="BW23" s="90"/>
      <c r="BX23" s="90"/>
      <c r="BY23" s="90"/>
      <c r="BZ23" s="9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9"/>
      <c r="BM24" s="90"/>
      <c r="BN24" s="90"/>
      <c r="BO24" s="90"/>
      <c r="BP24" s="90"/>
      <c r="BQ24" s="90"/>
      <c r="BR24" s="90"/>
      <c r="BS24" s="90"/>
      <c r="BT24" s="90"/>
      <c r="BU24" s="90"/>
      <c r="BV24" s="90"/>
      <c r="BW24" s="90"/>
      <c r="BX24" s="90"/>
      <c r="BY24" s="90"/>
      <c r="BZ24" s="9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9"/>
      <c r="BM25" s="90"/>
      <c r="BN25" s="90"/>
      <c r="BO25" s="90"/>
      <c r="BP25" s="90"/>
      <c r="BQ25" s="90"/>
      <c r="BR25" s="90"/>
      <c r="BS25" s="90"/>
      <c r="BT25" s="90"/>
      <c r="BU25" s="90"/>
      <c r="BV25" s="90"/>
      <c r="BW25" s="90"/>
      <c r="BX25" s="90"/>
      <c r="BY25" s="90"/>
      <c r="BZ25" s="9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9"/>
      <c r="BM26" s="90"/>
      <c r="BN26" s="90"/>
      <c r="BO26" s="90"/>
      <c r="BP26" s="90"/>
      <c r="BQ26" s="90"/>
      <c r="BR26" s="90"/>
      <c r="BS26" s="90"/>
      <c r="BT26" s="90"/>
      <c r="BU26" s="90"/>
      <c r="BV26" s="90"/>
      <c r="BW26" s="90"/>
      <c r="BX26" s="90"/>
      <c r="BY26" s="90"/>
      <c r="BZ26" s="9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9"/>
      <c r="BM27" s="90"/>
      <c r="BN27" s="90"/>
      <c r="BO27" s="90"/>
      <c r="BP27" s="90"/>
      <c r="BQ27" s="90"/>
      <c r="BR27" s="90"/>
      <c r="BS27" s="90"/>
      <c r="BT27" s="90"/>
      <c r="BU27" s="90"/>
      <c r="BV27" s="90"/>
      <c r="BW27" s="90"/>
      <c r="BX27" s="90"/>
      <c r="BY27" s="90"/>
      <c r="BZ27" s="9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9"/>
      <c r="BM28" s="90"/>
      <c r="BN28" s="90"/>
      <c r="BO28" s="90"/>
      <c r="BP28" s="90"/>
      <c r="BQ28" s="90"/>
      <c r="BR28" s="90"/>
      <c r="BS28" s="90"/>
      <c r="BT28" s="90"/>
      <c r="BU28" s="90"/>
      <c r="BV28" s="90"/>
      <c r="BW28" s="90"/>
      <c r="BX28" s="90"/>
      <c r="BY28" s="90"/>
      <c r="BZ28" s="9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9"/>
      <c r="BM29" s="90"/>
      <c r="BN29" s="90"/>
      <c r="BO29" s="90"/>
      <c r="BP29" s="90"/>
      <c r="BQ29" s="90"/>
      <c r="BR29" s="90"/>
      <c r="BS29" s="90"/>
      <c r="BT29" s="90"/>
      <c r="BU29" s="90"/>
      <c r="BV29" s="90"/>
      <c r="BW29" s="90"/>
      <c r="BX29" s="90"/>
      <c r="BY29" s="90"/>
      <c r="BZ29" s="9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9"/>
      <c r="BM30" s="90"/>
      <c r="BN30" s="90"/>
      <c r="BO30" s="90"/>
      <c r="BP30" s="90"/>
      <c r="BQ30" s="90"/>
      <c r="BR30" s="90"/>
      <c r="BS30" s="90"/>
      <c r="BT30" s="90"/>
      <c r="BU30" s="90"/>
      <c r="BV30" s="90"/>
      <c r="BW30" s="90"/>
      <c r="BX30" s="90"/>
      <c r="BY30" s="90"/>
      <c r="BZ30" s="9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9"/>
      <c r="BM31" s="90"/>
      <c r="BN31" s="90"/>
      <c r="BO31" s="90"/>
      <c r="BP31" s="90"/>
      <c r="BQ31" s="90"/>
      <c r="BR31" s="90"/>
      <c r="BS31" s="90"/>
      <c r="BT31" s="90"/>
      <c r="BU31" s="90"/>
      <c r="BV31" s="90"/>
      <c r="BW31" s="90"/>
      <c r="BX31" s="90"/>
      <c r="BY31" s="90"/>
      <c r="BZ31" s="9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9"/>
      <c r="BM32" s="90"/>
      <c r="BN32" s="90"/>
      <c r="BO32" s="90"/>
      <c r="BP32" s="90"/>
      <c r="BQ32" s="90"/>
      <c r="BR32" s="90"/>
      <c r="BS32" s="90"/>
      <c r="BT32" s="90"/>
      <c r="BU32" s="90"/>
      <c r="BV32" s="90"/>
      <c r="BW32" s="90"/>
      <c r="BX32" s="90"/>
      <c r="BY32" s="90"/>
      <c r="BZ32" s="9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9"/>
      <c r="BM33" s="90"/>
      <c r="BN33" s="90"/>
      <c r="BO33" s="90"/>
      <c r="BP33" s="90"/>
      <c r="BQ33" s="90"/>
      <c r="BR33" s="90"/>
      <c r="BS33" s="90"/>
      <c r="BT33" s="90"/>
      <c r="BU33" s="90"/>
      <c r="BV33" s="90"/>
      <c r="BW33" s="90"/>
      <c r="BX33" s="90"/>
      <c r="BY33" s="90"/>
      <c r="BZ33" s="91"/>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9"/>
      <c r="BM34" s="90"/>
      <c r="BN34" s="90"/>
      <c r="BO34" s="90"/>
      <c r="BP34" s="90"/>
      <c r="BQ34" s="90"/>
      <c r="BR34" s="90"/>
      <c r="BS34" s="90"/>
      <c r="BT34" s="90"/>
      <c r="BU34" s="90"/>
      <c r="BV34" s="90"/>
      <c r="BW34" s="90"/>
      <c r="BX34" s="90"/>
      <c r="BY34" s="90"/>
      <c r="BZ34" s="91"/>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9"/>
      <c r="BM35" s="90"/>
      <c r="BN35" s="90"/>
      <c r="BO35" s="90"/>
      <c r="BP35" s="90"/>
      <c r="BQ35" s="90"/>
      <c r="BR35" s="90"/>
      <c r="BS35" s="90"/>
      <c r="BT35" s="90"/>
      <c r="BU35" s="90"/>
      <c r="BV35" s="90"/>
      <c r="BW35" s="90"/>
      <c r="BX35" s="90"/>
      <c r="BY35" s="90"/>
      <c r="BZ35" s="9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9"/>
      <c r="BM36" s="90"/>
      <c r="BN36" s="90"/>
      <c r="BO36" s="90"/>
      <c r="BP36" s="90"/>
      <c r="BQ36" s="90"/>
      <c r="BR36" s="90"/>
      <c r="BS36" s="90"/>
      <c r="BT36" s="90"/>
      <c r="BU36" s="90"/>
      <c r="BV36" s="90"/>
      <c r="BW36" s="90"/>
      <c r="BX36" s="90"/>
      <c r="BY36" s="90"/>
      <c r="BZ36" s="9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9"/>
      <c r="BM37" s="90"/>
      <c r="BN37" s="90"/>
      <c r="BO37" s="90"/>
      <c r="BP37" s="90"/>
      <c r="BQ37" s="90"/>
      <c r="BR37" s="90"/>
      <c r="BS37" s="90"/>
      <c r="BT37" s="90"/>
      <c r="BU37" s="90"/>
      <c r="BV37" s="90"/>
      <c r="BW37" s="90"/>
      <c r="BX37" s="90"/>
      <c r="BY37" s="90"/>
      <c r="BZ37" s="9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9"/>
      <c r="BM38" s="90"/>
      <c r="BN38" s="90"/>
      <c r="BO38" s="90"/>
      <c r="BP38" s="90"/>
      <c r="BQ38" s="90"/>
      <c r="BR38" s="90"/>
      <c r="BS38" s="90"/>
      <c r="BT38" s="90"/>
      <c r="BU38" s="90"/>
      <c r="BV38" s="90"/>
      <c r="BW38" s="90"/>
      <c r="BX38" s="90"/>
      <c r="BY38" s="90"/>
      <c r="BZ38" s="9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9"/>
      <c r="BM39" s="90"/>
      <c r="BN39" s="90"/>
      <c r="BO39" s="90"/>
      <c r="BP39" s="90"/>
      <c r="BQ39" s="90"/>
      <c r="BR39" s="90"/>
      <c r="BS39" s="90"/>
      <c r="BT39" s="90"/>
      <c r="BU39" s="90"/>
      <c r="BV39" s="90"/>
      <c r="BW39" s="90"/>
      <c r="BX39" s="90"/>
      <c r="BY39" s="90"/>
      <c r="BZ39" s="9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9"/>
      <c r="BM40" s="90"/>
      <c r="BN40" s="90"/>
      <c r="BO40" s="90"/>
      <c r="BP40" s="90"/>
      <c r="BQ40" s="90"/>
      <c r="BR40" s="90"/>
      <c r="BS40" s="90"/>
      <c r="BT40" s="90"/>
      <c r="BU40" s="90"/>
      <c r="BV40" s="90"/>
      <c r="BW40" s="90"/>
      <c r="BX40" s="90"/>
      <c r="BY40" s="90"/>
      <c r="BZ40" s="9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9"/>
      <c r="BM41" s="90"/>
      <c r="BN41" s="90"/>
      <c r="BO41" s="90"/>
      <c r="BP41" s="90"/>
      <c r="BQ41" s="90"/>
      <c r="BR41" s="90"/>
      <c r="BS41" s="90"/>
      <c r="BT41" s="90"/>
      <c r="BU41" s="90"/>
      <c r="BV41" s="90"/>
      <c r="BW41" s="90"/>
      <c r="BX41" s="90"/>
      <c r="BY41" s="90"/>
      <c r="BZ41" s="9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9"/>
      <c r="BM42" s="90"/>
      <c r="BN42" s="90"/>
      <c r="BO42" s="90"/>
      <c r="BP42" s="90"/>
      <c r="BQ42" s="90"/>
      <c r="BR42" s="90"/>
      <c r="BS42" s="90"/>
      <c r="BT42" s="90"/>
      <c r="BU42" s="90"/>
      <c r="BV42" s="90"/>
      <c r="BW42" s="90"/>
      <c r="BX42" s="90"/>
      <c r="BY42" s="90"/>
      <c r="BZ42" s="9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9"/>
      <c r="BM43" s="90"/>
      <c r="BN43" s="90"/>
      <c r="BO43" s="90"/>
      <c r="BP43" s="90"/>
      <c r="BQ43" s="90"/>
      <c r="BR43" s="90"/>
      <c r="BS43" s="90"/>
      <c r="BT43" s="90"/>
      <c r="BU43" s="90"/>
      <c r="BV43" s="90"/>
      <c r="BW43" s="90"/>
      <c r="BX43" s="90"/>
      <c r="BY43" s="90"/>
      <c r="BZ43" s="9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9"/>
      <c r="BM44" s="90"/>
      <c r="BN44" s="90"/>
      <c r="BO44" s="90"/>
      <c r="BP44" s="90"/>
      <c r="BQ44" s="90"/>
      <c r="BR44" s="90"/>
      <c r="BS44" s="90"/>
      <c r="BT44" s="90"/>
      <c r="BU44" s="90"/>
      <c r="BV44" s="90"/>
      <c r="BW44" s="90"/>
      <c r="BX44" s="90"/>
      <c r="BY44" s="90"/>
      <c r="BZ44" s="9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2">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2">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110</v>
      </c>
      <c r="BM66" s="39"/>
      <c r="BN66" s="39"/>
      <c r="BO66" s="39"/>
      <c r="BP66" s="39"/>
      <c r="BQ66" s="39"/>
      <c r="BR66" s="39"/>
      <c r="BS66" s="39"/>
      <c r="BT66" s="39"/>
      <c r="BU66" s="39"/>
      <c r="BV66" s="39"/>
      <c r="BW66" s="39"/>
      <c r="BX66" s="39"/>
      <c r="BY66" s="39"/>
      <c r="BZ66" s="4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lI9Rx6nM24f+GSTQNFdmY+u/jAZ9nQBxt/i3T4dqS6ejFF3Jf3tINWUYZtizW7dly2cUzGaXsha+vCECdo5UIQ==" saltValue="cJYNs5wEzbgSjV1DHnUZb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2">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2">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2">
      <c r="A6" s="15" t="s">
        <v>92</v>
      </c>
      <c r="B6" s="20">
        <f>B7</f>
        <v>2024</v>
      </c>
      <c r="C6" s="20">
        <f t="shared" ref="C6:W6" si="3">C7</f>
        <v>82350</v>
      </c>
      <c r="D6" s="20">
        <f t="shared" si="3"/>
        <v>46</v>
      </c>
      <c r="E6" s="20">
        <f t="shared" si="3"/>
        <v>1</v>
      </c>
      <c r="F6" s="20">
        <f t="shared" si="3"/>
        <v>0</v>
      </c>
      <c r="G6" s="20">
        <f t="shared" si="3"/>
        <v>1</v>
      </c>
      <c r="H6" s="20" t="str">
        <f t="shared" si="3"/>
        <v>茨城県　つくばみらい市</v>
      </c>
      <c r="I6" s="20" t="str">
        <f t="shared" si="3"/>
        <v>法適用</v>
      </c>
      <c r="J6" s="20" t="str">
        <f t="shared" si="3"/>
        <v>水道事業</v>
      </c>
      <c r="K6" s="20" t="str">
        <f t="shared" si="3"/>
        <v>末端給水事業</v>
      </c>
      <c r="L6" s="20" t="str">
        <f t="shared" si="3"/>
        <v>A4</v>
      </c>
      <c r="M6" s="20" t="str">
        <f t="shared" si="3"/>
        <v>非設置</v>
      </c>
      <c r="N6" s="21" t="str">
        <f t="shared" si="3"/>
        <v>-</v>
      </c>
      <c r="O6" s="21">
        <f t="shared" si="3"/>
        <v>67.77</v>
      </c>
      <c r="P6" s="21">
        <f t="shared" si="3"/>
        <v>94.71</v>
      </c>
      <c r="Q6" s="21">
        <f t="shared" si="3"/>
        <v>4290</v>
      </c>
      <c r="R6" s="21">
        <f t="shared" si="3"/>
        <v>53503</v>
      </c>
      <c r="S6" s="21">
        <f t="shared" si="3"/>
        <v>79.16</v>
      </c>
      <c r="T6" s="21">
        <f t="shared" si="3"/>
        <v>675.88</v>
      </c>
      <c r="U6" s="21">
        <f t="shared" si="3"/>
        <v>50784</v>
      </c>
      <c r="V6" s="21">
        <f t="shared" si="3"/>
        <v>79.16</v>
      </c>
      <c r="W6" s="21">
        <f t="shared" si="3"/>
        <v>641.54</v>
      </c>
      <c r="X6" s="22">
        <f>IF(X7="",NA(),X7)</f>
        <v>111.94</v>
      </c>
      <c r="Y6" s="22">
        <f t="shared" ref="Y6:AG6" si="4">IF(Y7="",NA(),Y7)</f>
        <v>107.71</v>
      </c>
      <c r="Z6" s="22">
        <f t="shared" si="4"/>
        <v>105.57</v>
      </c>
      <c r="AA6" s="22">
        <f t="shared" si="4"/>
        <v>104.14</v>
      </c>
      <c r="AB6" s="22">
        <f t="shared" si="4"/>
        <v>102.02</v>
      </c>
      <c r="AC6" s="22">
        <f t="shared" si="4"/>
        <v>108.83</v>
      </c>
      <c r="AD6" s="22">
        <f t="shared" si="4"/>
        <v>109.23</v>
      </c>
      <c r="AE6" s="22">
        <f t="shared" si="4"/>
        <v>109.09</v>
      </c>
      <c r="AF6" s="22">
        <f t="shared" si="4"/>
        <v>109.05</v>
      </c>
      <c r="AG6" s="22">
        <f t="shared" si="4"/>
        <v>107.61</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0.93</v>
      </c>
      <c r="AQ6" s="22">
        <f t="shared" si="5"/>
        <v>1.02</v>
      </c>
      <c r="AR6" s="22">
        <f t="shared" si="5"/>
        <v>1.24</v>
      </c>
      <c r="AS6" s="21" t="str">
        <f>IF(AS7="","",IF(AS7="-","【-】","【"&amp;SUBSTITUTE(TEXT(AS7,"#,##0.00"),"-","△")&amp;"】"))</f>
        <v>【1.61】</v>
      </c>
      <c r="AT6" s="22">
        <f>IF(AT7="",NA(),AT7)</f>
        <v>261.64999999999998</v>
      </c>
      <c r="AU6" s="22">
        <f t="shared" ref="AU6:BC6" si="6">IF(AU7="",NA(),AU7)</f>
        <v>292.12</v>
      </c>
      <c r="AV6" s="22">
        <f t="shared" si="6"/>
        <v>341.24</v>
      </c>
      <c r="AW6" s="22">
        <f t="shared" si="6"/>
        <v>210.06</v>
      </c>
      <c r="AX6" s="22">
        <f t="shared" si="6"/>
        <v>201.06</v>
      </c>
      <c r="AY6" s="22">
        <f t="shared" si="6"/>
        <v>327.77</v>
      </c>
      <c r="AZ6" s="22">
        <f t="shared" si="6"/>
        <v>338.02</v>
      </c>
      <c r="BA6" s="22">
        <f t="shared" si="6"/>
        <v>357.74</v>
      </c>
      <c r="BB6" s="22">
        <f t="shared" si="6"/>
        <v>344.88</v>
      </c>
      <c r="BC6" s="22">
        <f t="shared" si="6"/>
        <v>326.02</v>
      </c>
      <c r="BD6" s="21" t="str">
        <f>IF(BD7="","",IF(BD7="-","【-】","【"&amp;SUBSTITUTE(TEXT(BD7,"#,##0.00"),"-","△")&amp;"】"))</f>
        <v>【239.69】</v>
      </c>
      <c r="BE6" s="22">
        <f>IF(BE7="",NA(),BE7)</f>
        <v>281.31</v>
      </c>
      <c r="BF6" s="22">
        <f t="shared" ref="BF6:BN6" si="7">IF(BF7="",NA(),BF7)</f>
        <v>300.19</v>
      </c>
      <c r="BG6" s="22">
        <f t="shared" si="7"/>
        <v>330.97</v>
      </c>
      <c r="BH6" s="22">
        <f t="shared" si="7"/>
        <v>356.68</v>
      </c>
      <c r="BI6" s="22">
        <f t="shared" si="7"/>
        <v>372.39</v>
      </c>
      <c r="BJ6" s="22">
        <f t="shared" si="7"/>
        <v>397.1</v>
      </c>
      <c r="BK6" s="22">
        <f t="shared" si="7"/>
        <v>379.91</v>
      </c>
      <c r="BL6" s="22">
        <f t="shared" si="7"/>
        <v>307.27999999999997</v>
      </c>
      <c r="BM6" s="22">
        <f t="shared" si="7"/>
        <v>304.02</v>
      </c>
      <c r="BN6" s="22">
        <f t="shared" si="7"/>
        <v>300.54000000000002</v>
      </c>
      <c r="BO6" s="21" t="str">
        <f>IF(BO7="","",IF(BO7="-","【-】","【"&amp;SUBSTITUTE(TEXT(BO7,"#,##0.00"),"-","△")&amp;"】"))</f>
        <v>【264.86】</v>
      </c>
      <c r="BP6" s="22">
        <f>IF(BP7="",NA(),BP7)</f>
        <v>109.8</v>
      </c>
      <c r="BQ6" s="22">
        <f t="shared" ref="BQ6:BY6" si="8">IF(BQ7="",NA(),BQ7)</f>
        <v>103.95</v>
      </c>
      <c r="BR6" s="22">
        <f t="shared" si="8"/>
        <v>101.02</v>
      </c>
      <c r="BS6" s="22">
        <f t="shared" si="8"/>
        <v>98.09</v>
      </c>
      <c r="BT6" s="22">
        <f t="shared" si="8"/>
        <v>96.81</v>
      </c>
      <c r="BU6" s="22">
        <f t="shared" si="8"/>
        <v>95.79</v>
      </c>
      <c r="BV6" s="22">
        <f t="shared" si="8"/>
        <v>98.3</v>
      </c>
      <c r="BW6" s="22">
        <f t="shared" si="8"/>
        <v>98.3</v>
      </c>
      <c r="BX6" s="22">
        <f t="shared" si="8"/>
        <v>98.89</v>
      </c>
      <c r="BY6" s="22">
        <f t="shared" si="8"/>
        <v>99.25</v>
      </c>
      <c r="BZ6" s="21" t="str">
        <f>IF(BZ7="","",IF(BZ7="-","【-】","【"&amp;SUBSTITUTE(TEXT(BZ7,"#,##0.00"),"-","△")&amp;"】"))</f>
        <v>【97.59】</v>
      </c>
      <c r="CA6" s="22">
        <f>IF(CA7="",NA(),CA7)</f>
        <v>211.31</v>
      </c>
      <c r="CB6" s="22">
        <f t="shared" ref="CB6:CJ6" si="9">IF(CB7="",NA(),CB7)</f>
        <v>225.09</v>
      </c>
      <c r="CC6" s="22">
        <f t="shared" si="9"/>
        <v>231.39</v>
      </c>
      <c r="CD6" s="22">
        <f t="shared" si="9"/>
        <v>237.52</v>
      </c>
      <c r="CE6" s="22">
        <f t="shared" si="9"/>
        <v>242.15</v>
      </c>
      <c r="CF6" s="22">
        <f t="shared" si="9"/>
        <v>171.13</v>
      </c>
      <c r="CG6" s="22">
        <f t="shared" si="9"/>
        <v>173.7</v>
      </c>
      <c r="CH6" s="22">
        <f t="shared" si="9"/>
        <v>173.68</v>
      </c>
      <c r="CI6" s="22">
        <f t="shared" si="9"/>
        <v>174.52</v>
      </c>
      <c r="CJ6" s="22">
        <f t="shared" si="9"/>
        <v>178.92</v>
      </c>
      <c r="CK6" s="21" t="str">
        <f>IF(CK7="","",IF(CK7="-","【-】","【"&amp;SUBSTITUTE(TEXT(CK7,"#,##0.00"),"-","△")&amp;"】"))</f>
        <v>【181.66】</v>
      </c>
      <c r="CL6" s="22">
        <f>IF(CL7="",NA(),CL7)</f>
        <v>80.040000000000006</v>
      </c>
      <c r="CM6" s="22">
        <f t="shared" ref="CM6:CU6" si="10">IF(CM7="",NA(),CM7)</f>
        <v>82.08</v>
      </c>
      <c r="CN6" s="22">
        <f t="shared" si="10"/>
        <v>79.58</v>
      </c>
      <c r="CO6" s="22">
        <f t="shared" si="10"/>
        <v>80.37</v>
      </c>
      <c r="CP6" s="22">
        <f t="shared" si="10"/>
        <v>80.7</v>
      </c>
      <c r="CQ6" s="22">
        <f t="shared" si="10"/>
        <v>60.12</v>
      </c>
      <c r="CR6" s="22">
        <f t="shared" si="10"/>
        <v>60.34</v>
      </c>
      <c r="CS6" s="22">
        <f t="shared" si="10"/>
        <v>59.24</v>
      </c>
      <c r="CT6" s="22">
        <f t="shared" si="10"/>
        <v>58.77</v>
      </c>
      <c r="CU6" s="22">
        <f t="shared" si="10"/>
        <v>59.17</v>
      </c>
      <c r="CV6" s="21" t="str">
        <f>IF(CV7="","",IF(CV7="-","【-】","【"&amp;SUBSTITUTE(TEXT(CV7,"#,##0.00"),"-","△")&amp;"】"))</f>
        <v>【60.21】</v>
      </c>
      <c r="CW6" s="22">
        <f>IF(CW7="",NA(),CW7)</f>
        <v>93.2</v>
      </c>
      <c r="CX6" s="22">
        <f t="shared" ref="CX6:DF6" si="11">IF(CX7="",NA(),CX7)</f>
        <v>90.47</v>
      </c>
      <c r="CY6" s="22">
        <f t="shared" si="11"/>
        <v>92.47</v>
      </c>
      <c r="CZ6" s="22">
        <f t="shared" si="11"/>
        <v>91.92</v>
      </c>
      <c r="DA6" s="22">
        <f t="shared" si="11"/>
        <v>91.94</v>
      </c>
      <c r="DB6" s="22">
        <f t="shared" si="11"/>
        <v>84.24</v>
      </c>
      <c r="DC6" s="22">
        <f t="shared" si="11"/>
        <v>84.19</v>
      </c>
      <c r="DD6" s="22">
        <f t="shared" si="11"/>
        <v>87.26</v>
      </c>
      <c r="DE6" s="22">
        <f t="shared" si="11"/>
        <v>86.95</v>
      </c>
      <c r="DF6" s="22">
        <f t="shared" si="11"/>
        <v>86.58</v>
      </c>
      <c r="DG6" s="21" t="str">
        <f>IF(DG7="","",IF(DG7="-","【-】","【"&amp;SUBSTITUTE(TEXT(DG7,"#,##0.00"),"-","△")&amp;"】"))</f>
        <v>【89.21】</v>
      </c>
      <c r="DH6" s="22">
        <f>IF(DH7="",NA(),DH7)</f>
        <v>43.75</v>
      </c>
      <c r="DI6" s="22">
        <f t="shared" ref="DI6:DQ6" si="12">IF(DI7="",NA(),DI7)</f>
        <v>42.89</v>
      </c>
      <c r="DJ6" s="22">
        <f t="shared" si="12"/>
        <v>44.61</v>
      </c>
      <c r="DK6" s="22">
        <f t="shared" si="12"/>
        <v>45.96</v>
      </c>
      <c r="DL6" s="22">
        <f t="shared" si="12"/>
        <v>43.77</v>
      </c>
      <c r="DM6" s="22">
        <f t="shared" si="12"/>
        <v>48.83</v>
      </c>
      <c r="DN6" s="22">
        <f t="shared" si="12"/>
        <v>49.96</v>
      </c>
      <c r="DO6" s="22">
        <f t="shared" si="12"/>
        <v>50.99</v>
      </c>
      <c r="DP6" s="22">
        <f t="shared" si="12"/>
        <v>51.79</v>
      </c>
      <c r="DQ6" s="22">
        <f t="shared" si="12"/>
        <v>52.02</v>
      </c>
      <c r="DR6" s="21" t="str">
        <f>IF(DR7="","",IF(DR7="-","【-】","【"&amp;SUBSTITUTE(TEXT(DR7,"#,##0.00"),"-","△")&amp;"】"))</f>
        <v>【52.41】</v>
      </c>
      <c r="DS6" s="22">
        <f>IF(DS7="",NA(),DS7)</f>
        <v>7.96</v>
      </c>
      <c r="DT6" s="22">
        <f t="shared" ref="DT6:EB6" si="13">IF(DT7="",NA(),DT7)</f>
        <v>8.24</v>
      </c>
      <c r="DU6" s="22">
        <f t="shared" si="13"/>
        <v>8.1999999999999993</v>
      </c>
      <c r="DV6" s="22">
        <f t="shared" si="13"/>
        <v>8.3000000000000007</v>
      </c>
      <c r="DW6" s="22">
        <f t="shared" si="13"/>
        <v>10.72</v>
      </c>
      <c r="DX6" s="22">
        <f t="shared" si="13"/>
        <v>18.18</v>
      </c>
      <c r="DY6" s="22">
        <f t="shared" si="13"/>
        <v>19.32</v>
      </c>
      <c r="DZ6" s="22">
        <f t="shared" si="13"/>
        <v>21.69</v>
      </c>
      <c r="EA6" s="22">
        <f t="shared" si="13"/>
        <v>23.19</v>
      </c>
      <c r="EB6" s="22">
        <f t="shared" si="13"/>
        <v>24.61</v>
      </c>
      <c r="EC6" s="21" t="str">
        <f>IF(EC7="","",IF(EC7="-","【-】","【"&amp;SUBSTITUTE(TEXT(EC7,"#,##0.00"),"-","△")&amp;"】"))</f>
        <v>【26.78】</v>
      </c>
      <c r="ED6" s="22">
        <f>IF(ED7="",NA(),ED7)</f>
        <v>0.5</v>
      </c>
      <c r="EE6" s="22">
        <f t="shared" ref="EE6:EM6" si="14">IF(EE7="",NA(),EE7)</f>
        <v>0.21</v>
      </c>
      <c r="EF6" s="22">
        <f t="shared" si="14"/>
        <v>0.56000000000000005</v>
      </c>
      <c r="EG6" s="22">
        <f t="shared" si="14"/>
        <v>0.47</v>
      </c>
      <c r="EH6" s="22">
        <f t="shared" si="14"/>
        <v>0.43</v>
      </c>
      <c r="EI6" s="22">
        <f t="shared" si="14"/>
        <v>0.56999999999999995</v>
      </c>
      <c r="EJ6" s="22">
        <f t="shared" si="14"/>
        <v>0.52</v>
      </c>
      <c r="EK6" s="22">
        <f t="shared" si="14"/>
        <v>0.6</v>
      </c>
      <c r="EL6" s="22">
        <f t="shared" si="14"/>
        <v>0.53</v>
      </c>
      <c r="EM6" s="22">
        <f t="shared" si="14"/>
        <v>0.54</v>
      </c>
      <c r="EN6" s="21" t="str">
        <f>IF(EN7="","",IF(EN7="-","【-】","【"&amp;SUBSTITUTE(TEXT(EN7,"#,##0.00"),"-","△")&amp;"】"))</f>
        <v>【0.59】</v>
      </c>
    </row>
    <row r="7" spans="1:144" s="23" customFormat="1" x14ac:dyDescent="0.2">
      <c r="A7" s="15"/>
      <c r="B7" s="24">
        <v>2024</v>
      </c>
      <c r="C7" s="24">
        <v>82350</v>
      </c>
      <c r="D7" s="24">
        <v>46</v>
      </c>
      <c r="E7" s="24">
        <v>1</v>
      </c>
      <c r="F7" s="24">
        <v>0</v>
      </c>
      <c r="G7" s="24">
        <v>1</v>
      </c>
      <c r="H7" s="24" t="s">
        <v>93</v>
      </c>
      <c r="I7" s="24" t="s">
        <v>94</v>
      </c>
      <c r="J7" s="24" t="s">
        <v>95</v>
      </c>
      <c r="K7" s="24" t="s">
        <v>96</v>
      </c>
      <c r="L7" s="24" t="s">
        <v>97</v>
      </c>
      <c r="M7" s="24" t="s">
        <v>98</v>
      </c>
      <c r="N7" s="25" t="s">
        <v>99</v>
      </c>
      <c r="O7" s="25">
        <v>67.77</v>
      </c>
      <c r="P7" s="25">
        <v>94.71</v>
      </c>
      <c r="Q7" s="25">
        <v>4290</v>
      </c>
      <c r="R7" s="25">
        <v>53503</v>
      </c>
      <c r="S7" s="25">
        <v>79.16</v>
      </c>
      <c r="T7" s="25">
        <v>675.88</v>
      </c>
      <c r="U7" s="25">
        <v>50784</v>
      </c>
      <c r="V7" s="25">
        <v>79.16</v>
      </c>
      <c r="W7" s="25">
        <v>641.54</v>
      </c>
      <c r="X7" s="25">
        <v>111.94</v>
      </c>
      <c r="Y7" s="25">
        <v>107.71</v>
      </c>
      <c r="Z7" s="25">
        <v>105.57</v>
      </c>
      <c r="AA7" s="25">
        <v>104.14</v>
      </c>
      <c r="AB7" s="25">
        <v>102.02</v>
      </c>
      <c r="AC7" s="25">
        <v>108.83</v>
      </c>
      <c r="AD7" s="25">
        <v>109.23</v>
      </c>
      <c r="AE7" s="25">
        <v>109.09</v>
      </c>
      <c r="AF7" s="25">
        <v>109.05</v>
      </c>
      <c r="AG7" s="25">
        <v>107.61</v>
      </c>
      <c r="AH7" s="25">
        <v>107.26</v>
      </c>
      <c r="AI7" s="25">
        <v>0</v>
      </c>
      <c r="AJ7" s="25">
        <v>0</v>
      </c>
      <c r="AK7" s="25">
        <v>0</v>
      </c>
      <c r="AL7" s="25">
        <v>0</v>
      </c>
      <c r="AM7" s="25">
        <v>0</v>
      </c>
      <c r="AN7" s="25">
        <v>4.34</v>
      </c>
      <c r="AO7" s="25">
        <v>4.6900000000000004</v>
      </c>
      <c r="AP7" s="25">
        <v>0.93</v>
      </c>
      <c r="AQ7" s="25">
        <v>1.02</v>
      </c>
      <c r="AR7" s="25">
        <v>1.24</v>
      </c>
      <c r="AS7" s="25">
        <v>1.61</v>
      </c>
      <c r="AT7" s="25">
        <v>261.64999999999998</v>
      </c>
      <c r="AU7" s="25">
        <v>292.12</v>
      </c>
      <c r="AV7" s="25">
        <v>341.24</v>
      </c>
      <c r="AW7" s="25">
        <v>210.06</v>
      </c>
      <c r="AX7" s="25">
        <v>201.06</v>
      </c>
      <c r="AY7" s="25">
        <v>327.77</v>
      </c>
      <c r="AZ7" s="25">
        <v>338.02</v>
      </c>
      <c r="BA7" s="25">
        <v>357.74</v>
      </c>
      <c r="BB7" s="25">
        <v>344.88</v>
      </c>
      <c r="BC7" s="25">
        <v>326.02</v>
      </c>
      <c r="BD7" s="25">
        <v>239.69</v>
      </c>
      <c r="BE7" s="25">
        <v>281.31</v>
      </c>
      <c r="BF7" s="25">
        <v>300.19</v>
      </c>
      <c r="BG7" s="25">
        <v>330.97</v>
      </c>
      <c r="BH7" s="25">
        <v>356.68</v>
      </c>
      <c r="BI7" s="25">
        <v>372.39</v>
      </c>
      <c r="BJ7" s="25">
        <v>397.1</v>
      </c>
      <c r="BK7" s="25">
        <v>379.91</v>
      </c>
      <c r="BL7" s="25">
        <v>307.27999999999997</v>
      </c>
      <c r="BM7" s="25">
        <v>304.02</v>
      </c>
      <c r="BN7" s="25">
        <v>300.54000000000002</v>
      </c>
      <c r="BO7" s="25">
        <v>264.86</v>
      </c>
      <c r="BP7" s="25">
        <v>109.8</v>
      </c>
      <c r="BQ7" s="25">
        <v>103.95</v>
      </c>
      <c r="BR7" s="25">
        <v>101.02</v>
      </c>
      <c r="BS7" s="25">
        <v>98.09</v>
      </c>
      <c r="BT7" s="25">
        <v>96.81</v>
      </c>
      <c r="BU7" s="25">
        <v>95.79</v>
      </c>
      <c r="BV7" s="25">
        <v>98.3</v>
      </c>
      <c r="BW7" s="25">
        <v>98.3</v>
      </c>
      <c r="BX7" s="25">
        <v>98.89</v>
      </c>
      <c r="BY7" s="25">
        <v>99.25</v>
      </c>
      <c r="BZ7" s="25">
        <v>97.59</v>
      </c>
      <c r="CA7" s="25">
        <v>211.31</v>
      </c>
      <c r="CB7" s="25">
        <v>225.09</v>
      </c>
      <c r="CC7" s="25">
        <v>231.39</v>
      </c>
      <c r="CD7" s="25">
        <v>237.52</v>
      </c>
      <c r="CE7" s="25">
        <v>242.15</v>
      </c>
      <c r="CF7" s="25">
        <v>171.13</v>
      </c>
      <c r="CG7" s="25">
        <v>173.7</v>
      </c>
      <c r="CH7" s="25">
        <v>173.68</v>
      </c>
      <c r="CI7" s="25">
        <v>174.52</v>
      </c>
      <c r="CJ7" s="25">
        <v>178.92</v>
      </c>
      <c r="CK7" s="25">
        <v>181.66</v>
      </c>
      <c r="CL7" s="25">
        <v>80.040000000000006</v>
      </c>
      <c r="CM7" s="25">
        <v>82.08</v>
      </c>
      <c r="CN7" s="25">
        <v>79.58</v>
      </c>
      <c r="CO7" s="25">
        <v>80.37</v>
      </c>
      <c r="CP7" s="25">
        <v>80.7</v>
      </c>
      <c r="CQ7" s="25">
        <v>60.12</v>
      </c>
      <c r="CR7" s="25">
        <v>60.34</v>
      </c>
      <c r="CS7" s="25">
        <v>59.24</v>
      </c>
      <c r="CT7" s="25">
        <v>58.77</v>
      </c>
      <c r="CU7" s="25">
        <v>59.17</v>
      </c>
      <c r="CV7" s="25">
        <v>60.21</v>
      </c>
      <c r="CW7" s="25">
        <v>93.2</v>
      </c>
      <c r="CX7" s="25">
        <v>90.47</v>
      </c>
      <c r="CY7" s="25">
        <v>92.47</v>
      </c>
      <c r="CZ7" s="25">
        <v>91.92</v>
      </c>
      <c r="DA7" s="25">
        <v>91.94</v>
      </c>
      <c r="DB7" s="25">
        <v>84.24</v>
      </c>
      <c r="DC7" s="25">
        <v>84.19</v>
      </c>
      <c r="DD7" s="25">
        <v>87.26</v>
      </c>
      <c r="DE7" s="25">
        <v>86.95</v>
      </c>
      <c r="DF7" s="25">
        <v>86.58</v>
      </c>
      <c r="DG7" s="25">
        <v>89.21</v>
      </c>
      <c r="DH7" s="25">
        <v>43.75</v>
      </c>
      <c r="DI7" s="25">
        <v>42.89</v>
      </c>
      <c r="DJ7" s="25">
        <v>44.61</v>
      </c>
      <c r="DK7" s="25">
        <v>45.96</v>
      </c>
      <c r="DL7" s="25">
        <v>43.77</v>
      </c>
      <c r="DM7" s="25">
        <v>48.83</v>
      </c>
      <c r="DN7" s="25">
        <v>49.96</v>
      </c>
      <c r="DO7" s="25">
        <v>50.99</v>
      </c>
      <c r="DP7" s="25">
        <v>51.79</v>
      </c>
      <c r="DQ7" s="25">
        <v>52.02</v>
      </c>
      <c r="DR7" s="25">
        <v>52.41</v>
      </c>
      <c r="DS7" s="25">
        <v>7.96</v>
      </c>
      <c r="DT7" s="25">
        <v>8.24</v>
      </c>
      <c r="DU7" s="25">
        <v>8.1999999999999993</v>
      </c>
      <c r="DV7" s="25">
        <v>8.3000000000000007</v>
      </c>
      <c r="DW7" s="25">
        <v>10.72</v>
      </c>
      <c r="DX7" s="25">
        <v>18.18</v>
      </c>
      <c r="DY7" s="25">
        <v>19.32</v>
      </c>
      <c r="DZ7" s="25">
        <v>21.69</v>
      </c>
      <c r="EA7" s="25">
        <v>23.19</v>
      </c>
      <c r="EB7" s="25">
        <v>24.61</v>
      </c>
      <c r="EC7" s="25">
        <v>26.78</v>
      </c>
      <c r="ED7" s="25">
        <v>0.5</v>
      </c>
      <c r="EE7" s="25">
        <v>0.21</v>
      </c>
      <c r="EF7" s="25">
        <v>0.56000000000000005</v>
      </c>
      <c r="EG7" s="25">
        <v>0.47</v>
      </c>
      <c r="EH7" s="25">
        <v>0.43</v>
      </c>
      <c r="EI7" s="25">
        <v>0.56999999999999995</v>
      </c>
      <c r="EJ7" s="25">
        <v>0.52</v>
      </c>
      <c r="EK7" s="25">
        <v>0.6</v>
      </c>
      <c r="EL7" s="25">
        <v>0.53</v>
      </c>
      <c r="EM7" s="25">
        <v>0.54</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栁橋　真美</cp:lastModifiedBy>
  <cp:lastPrinted>2026-01-29T06:53:01Z</cp:lastPrinted>
  <dcterms:created xsi:type="dcterms:W3CDTF">2025-12-12T09:13:05Z</dcterms:created>
  <dcterms:modified xsi:type="dcterms:W3CDTF">2026-01-29T06:53:16Z</dcterms:modified>
  <cp:category/>
</cp:coreProperties>
</file>