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1.31\42上下水道課\機構改革フォルダ上下水道課\■庶務係\【0000】庶務係業務（業務ごとにフォルダを作る）\16事業の経営に関すること\経営比較分析表\R6年度に作成（R5年度決算）\水道事業\"/>
    </mc:Choice>
  </mc:AlternateContent>
  <xr:revisionPtr revIDLastSave="0" documentId="13_ncr:1_{BD750016-CE5F-40FC-80EA-9DDF7B06A83D}" xr6:coauthVersionLast="47" xr6:coauthVersionMax="47" xr10:uidLastSave="{00000000-0000-0000-0000-000000000000}"/>
  <workbookProtection workbookAlgorithmName="SHA-512" workbookHashValue="1wTc5lD4xtNyZEStU26Na6AlIsLzJIUk0XQlurr7o1eyMMshKfYMzExs8i+H4784LKGO5KcpGhDkVEUh3pVFmw==" workbookSaltValue="OAIkLDsrXZJUx7qiHQA29A==" workbookSpinCount="100000" lockStructure="1"/>
  <bookViews>
    <workbookView xWindow="-110" yWindow="-110" windowWidth="19420" windowHeight="103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H85" i="4"/>
  <c r="G85" i="4"/>
  <c r="F85" i="4"/>
  <c r="E85" i="4"/>
  <c r="BB10" i="4"/>
  <c r="AT10" i="4"/>
  <c r="AL10" i="4"/>
  <c r="W10" i="4"/>
  <c r="BB8" i="4"/>
  <c r="AT8" i="4"/>
  <c r="AL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<sst xmlns="http://schemas.openxmlformats.org/spreadsheetml/2006/main" count="228" uniqueCount="112">
  <si>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</si>
  <si>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</si>
  <si>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</si>
  <si>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</si>
  <si>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</si>
  <si>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</si>
  <si>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</si>
  <si>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</si>
  <si>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</si>
  <si>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</si>
  <si>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</si>
  <si>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</si>
  <si>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</si>
  <si>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</si>
  <si>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</si>
  <si>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</si>
  <si>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</si>
  <si>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</si>
  <si>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</si>
  <si>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</si>
  <si>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</si>
  <si>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</si>
  <si>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</si>
  <si>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</si>
  <si>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</si>
  <si>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</si>
  <si>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</si>
  <si>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</si>
  <si>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</si>
  <si>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</si>
  <si>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</si>
  <si>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</si>
  <si>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</si>
  <si>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</si>
  <si>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</si>
  <si>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</si>
  <si>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</si>
  <si>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</si>
  <si>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</si>
  <si>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</si>
  <si>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</si>
  <si>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</si>
  <si>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</si>
  <si>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</si>
  <si>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</si>
  <si>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</si>
  <si>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</si>
  <si>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</si>
  <si>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</si>
  <si>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</si>
  <si>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</si>
  <si>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</si>
  <si>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</si>
  <si>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</si>
  <si>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</si>
  <si>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</si>
  <si>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</si>
  <si>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</si>
  <si>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</si>
  <si>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</si>
  <si>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</si>
  <si>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</si>
  <si>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</si>
  <si>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</si>
  <si>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</si>
  <si>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</si>
  <si>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</si>
  <si>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</si>
  <si>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</si>
  <si>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</si>
  <si>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</si>
  <si>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</si>
  <si>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</si>
  <si>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</si>
  <si>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</si>
  <si>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</si>
  <si>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</si>
  <si>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</si>
  <si>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</si>
  <si>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</si>
  <si>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</si>
  <si>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</si>
  <si>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</si>
  <si>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</si>
  <si>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</si>
  <si>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</si>
  <si>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</si>
  <si>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</si>
  <si>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</si>
  <si>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</si>
  <si>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</si>
  <si>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</si>
  <si>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</si>
  <si>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つくばみらい市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</si>
  <si>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</si>
  <si>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</si>
  <si>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</si>
  <si>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</si>
  <si>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</si>
  <si>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</si>
  <si>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</si>
  <si>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</si>
  <si>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</si>
  <si>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</si>
  <si>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</si>
  <si>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</si>
  <si>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</si>
  <si>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</si>
  <si>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</si>
  <si>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低下し、前年度比1.43%減となっている。要因として、水道施設更新基本計画進捗評価検討業務及び導配水管等の漏水による修繕費の増が考えられる。類似団体平均値と比較して低い指標であるが、健全経営の水準とされる100％を上回っている。
③流動比率は、100％を大きく上回り債務の支払能力は十分であるが、更新事業の実施に伴う企業債借入れの増加により、類似団体平均値と比較して低い指標となっている。今後も企業債借入の増加が見込まれることから、指標の低下が予想される。
④企業債残高対給水収益比率は、類似団体平均値と比較して高い指標である。平成27年度から実施している浄水場等の老朽化施設の大規模更新事業により、企業債借入が増加してるため、増加傾向となっている。今後も更新事業が続くことから、企業債の借入は増加が見込まれる。
⑤料金回収率は、前年比2.93%減となり、事業に必要な費用を給水収益で賄える状況とされる100%を下回った。漏水に伴う無効水量の増などによる。
⑥給水原価は、類似団体平均値と比較して高い指標である。費用に含まれる受水費の負担や更新事業の実施に伴う減価償却費の増加が要因と考えられる。
⑦施設利用率は、類似団体平均値と比較して高い指標である。効率的な施設利用であると考えられる。
⑧有収率は、前年比と比べ減少したが、類似団体平均値より高い指標を維持している。漏水調査未実施地区で漏水が多いため、今後も調査を継続し、漏水の早期発見・修繕により有収率の向上を図る。</t>
    <rPh sb="1" eb="5">
      <t>ケイジョウシュウシ</t>
    </rPh>
    <rPh sb="5" eb="7">
      <t>ヒリツ</t>
    </rPh>
    <rPh sb="8" eb="10">
      <t>テイカ</t>
    </rPh>
    <rPh sb="12" eb="15">
      <t>ゼンネンド</t>
    </rPh>
    <rPh sb="15" eb="16">
      <t>ヒ</t>
    </rPh>
    <rPh sb="21" eb="22">
      <t>ゲン</t>
    </rPh>
    <rPh sb="29" eb="31">
      <t>ヨウイン</t>
    </rPh>
    <rPh sb="35" eb="39">
      <t>スイドウシセツ</t>
    </rPh>
    <rPh sb="39" eb="43">
      <t>コウシンキホン</t>
    </rPh>
    <rPh sb="43" eb="45">
      <t>ケイカク</t>
    </rPh>
    <rPh sb="45" eb="47">
      <t>シンチョク</t>
    </rPh>
    <rPh sb="47" eb="49">
      <t>ヒョウカ</t>
    </rPh>
    <rPh sb="49" eb="53">
      <t>ケントウギョウム</t>
    </rPh>
    <rPh sb="53" eb="54">
      <t>オヨ</t>
    </rPh>
    <rPh sb="78" eb="82">
      <t>ルイジダンタイ</t>
    </rPh>
    <rPh sb="82" eb="85">
      <t>ヘイキンチ</t>
    </rPh>
    <rPh sb="86" eb="88">
      <t>ヒカク</t>
    </rPh>
    <rPh sb="90" eb="91">
      <t>ヒク</t>
    </rPh>
    <rPh sb="92" eb="94">
      <t>シヒョウ</t>
    </rPh>
    <rPh sb="99" eb="103">
      <t>ケンゼンケイエイ</t>
    </rPh>
    <rPh sb="104" eb="106">
      <t>スイジュン</t>
    </rPh>
    <rPh sb="115" eb="117">
      <t>ウワマワ</t>
    </rPh>
    <rPh sb="124" eb="128">
      <t>リュウドウヒリツ</t>
    </rPh>
    <rPh sb="135" eb="136">
      <t>オオ</t>
    </rPh>
    <rPh sb="138" eb="140">
      <t>ウワマワ</t>
    </rPh>
    <rPh sb="141" eb="143">
      <t>サイム</t>
    </rPh>
    <rPh sb="144" eb="146">
      <t>シハラ</t>
    </rPh>
    <rPh sb="146" eb="148">
      <t>ノウリョク</t>
    </rPh>
    <rPh sb="149" eb="151">
      <t>ジュウブン</t>
    </rPh>
    <rPh sb="156" eb="160">
      <t>コウシンジギョウ</t>
    </rPh>
    <rPh sb="161" eb="163">
      <t>ジッシ</t>
    </rPh>
    <rPh sb="164" eb="165">
      <t>トモナ</t>
    </rPh>
    <rPh sb="173" eb="175">
      <t>ゾウカ</t>
    </rPh>
    <rPh sb="179" eb="186">
      <t>ルイジダンタイヘイキンチ</t>
    </rPh>
    <rPh sb="187" eb="189">
      <t>ヒカク</t>
    </rPh>
    <rPh sb="191" eb="192">
      <t>ヒク</t>
    </rPh>
    <rPh sb="193" eb="195">
      <t>シヒョウ</t>
    </rPh>
    <rPh sb="202" eb="204">
      <t>コンゴ</t>
    </rPh>
    <rPh sb="205" eb="208">
      <t>キギョウサイ</t>
    </rPh>
    <rPh sb="208" eb="209">
      <t>カ</t>
    </rPh>
    <rPh sb="209" eb="210">
      <t>イ</t>
    </rPh>
    <rPh sb="211" eb="213">
      <t>ゾウカ</t>
    </rPh>
    <rPh sb="214" eb="216">
      <t>ミコ</t>
    </rPh>
    <rPh sb="224" eb="226">
      <t>シヒョウ</t>
    </rPh>
    <rPh sb="227" eb="229">
      <t>テイカ</t>
    </rPh>
    <rPh sb="230" eb="232">
      <t>ヨソウ</t>
    </rPh>
    <rPh sb="238" eb="241">
      <t>キギョウサイ</t>
    </rPh>
    <rPh sb="241" eb="243">
      <t>ザンダカ</t>
    </rPh>
    <rPh sb="243" eb="244">
      <t>タイ</t>
    </rPh>
    <rPh sb="244" eb="246">
      <t>キュウスイ</t>
    </rPh>
    <rPh sb="246" eb="250">
      <t>シュウエキヒリツ</t>
    </rPh>
    <rPh sb="252" eb="259">
      <t>ルイジダンタイヘイキンチ</t>
    </rPh>
    <rPh sb="260" eb="262">
      <t>ヒカク</t>
    </rPh>
    <rPh sb="264" eb="265">
      <t>タカ</t>
    </rPh>
    <rPh sb="266" eb="268">
      <t>シヒョウ</t>
    </rPh>
    <rPh sb="272" eb="274">
      <t>ヘイセイ</t>
    </rPh>
    <rPh sb="276" eb="278">
      <t>ネンド</t>
    </rPh>
    <rPh sb="280" eb="282">
      <t>ジッシ</t>
    </rPh>
    <rPh sb="286" eb="289">
      <t>ジョウスイジョウ</t>
    </rPh>
    <rPh sb="289" eb="290">
      <t>ナド</t>
    </rPh>
    <rPh sb="291" eb="294">
      <t>ロウキュウカ</t>
    </rPh>
    <rPh sb="294" eb="296">
      <t>シセツ</t>
    </rPh>
    <rPh sb="297" eb="304">
      <t>ダイキボコウシンジギョウ</t>
    </rPh>
    <rPh sb="308" eb="311">
      <t>キギョウサイ</t>
    </rPh>
    <rPh sb="311" eb="313">
      <t>カリイレ</t>
    </rPh>
    <rPh sb="314" eb="316">
      <t>ゾウカ</t>
    </rPh>
    <rPh sb="322" eb="326">
      <t>ゾウカケイコウ</t>
    </rPh>
    <rPh sb="333" eb="335">
      <t>コンゴ</t>
    </rPh>
    <rPh sb="336" eb="340">
      <t>コウシンジギョウ</t>
    </rPh>
    <rPh sb="341" eb="342">
      <t>ツヅ</t>
    </rPh>
    <rPh sb="348" eb="351">
      <t>キギョウサイ</t>
    </rPh>
    <rPh sb="352" eb="354">
      <t>カリイレ</t>
    </rPh>
    <rPh sb="355" eb="357">
      <t>ゾウカ</t>
    </rPh>
    <rPh sb="358" eb="360">
      <t>ミコ</t>
    </rPh>
    <rPh sb="366" eb="371">
      <t>リョウキンカイシュウリツ</t>
    </rPh>
    <rPh sb="373" eb="376">
      <t>ゼンネンヒ</t>
    </rPh>
    <rPh sb="381" eb="382">
      <t>ゲン</t>
    </rPh>
    <rPh sb="386" eb="388">
      <t>ジギョウ</t>
    </rPh>
    <rPh sb="389" eb="391">
      <t>ヒツヨウ</t>
    </rPh>
    <rPh sb="392" eb="394">
      <t>ヒヨウ</t>
    </rPh>
    <rPh sb="395" eb="399">
      <t>キュウスイシュウエキ</t>
    </rPh>
    <rPh sb="400" eb="401">
      <t>マカナ</t>
    </rPh>
    <rPh sb="403" eb="405">
      <t>ジョウキョウ</t>
    </rPh>
    <rPh sb="414" eb="416">
      <t>シタマワ</t>
    </rPh>
    <rPh sb="419" eb="421">
      <t>ロウスイ</t>
    </rPh>
    <rPh sb="422" eb="423">
      <t>トモナ</t>
    </rPh>
    <rPh sb="424" eb="428">
      <t>ムコウスイリョウ</t>
    </rPh>
    <rPh sb="429" eb="430">
      <t>ゾウ</t>
    </rPh>
    <rPh sb="438" eb="442">
      <t>キュウスイゲンカ</t>
    </rPh>
    <rPh sb="444" eb="448">
      <t>ルイジダンタイ</t>
    </rPh>
    <rPh sb="448" eb="451">
      <t>ヘイキンチ</t>
    </rPh>
    <rPh sb="452" eb="454">
      <t>ヒカク</t>
    </rPh>
    <rPh sb="456" eb="457">
      <t>タカ</t>
    </rPh>
    <rPh sb="458" eb="460">
      <t>シヒョウ</t>
    </rPh>
    <rPh sb="464" eb="466">
      <t>ヒヨウ</t>
    </rPh>
    <rPh sb="467" eb="468">
      <t>フク</t>
    </rPh>
    <rPh sb="471" eb="473">
      <t>ジュスイ</t>
    </rPh>
    <rPh sb="473" eb="474">
      <t>ヒ</t>
    </rPh>
    <rPh sb="475" eb="477">
      <t>フタン</t>
    </rPh>
    <rPh sb="478" eb="482">
      <t>コウシンジギョウ</t>
    </rPh>
    <rPh sb="483" eb="485">
      <t>ジッシ</t>
    </rPh>
    <rPh sb="486" eb="487">
      <t>トモナ</t>
    </rPh>
    <rPh sb="488" eb="493">
      <t>ゲンカショウキャクヒ</t>
    </rPh>
    <rPh sb="494" eb="496">
      <t>ゾウカ</t>
    </rPh>
    <rPh sb="497" eb="499">
      <t>ヨウイン</t>
    </rPh>
    <rPh sb="500" eb="501">
      <t>カンガ</t>
    </rPh>
    <rPh sb="508" eb="513">
      <t>シセツリヨウリツ</t>
    </rPh>
    <rPh sb="515" eb="519">
      <t>ルイジダンタイ</t>
    </rPh>
    <rPh sb="519" eb="522">
      <t>ヘイキンチ</t>
    </rPh>
    <rPh sb="523" eb="525">
      <t>ヒカク</t>
    </rPh>
    <rPh sb="527" eb="528">
      <t>タカ</t>
    </rPh>
    <rPh sb="529" eb="531">
      <t>シヒョウ</t>
    </rPh>
    <rPh sb="535" eb="538">
      <t>コウリツテキ</t>
    </rPh>
    <rPh sb="539" eb="543">
      <t>シセツリヨウ</t>
    </rPh>
    <rPh sb="547" eb="548">
      <t>カンガ</t>
    </rPh>
    <rPh sb="555" eb="558">
      <t>ユウシュウリツ</t>
    </rPh>
    <rPh sb="560" eb="563">
      <t>ゼンネンヒ</t>
    </rPh>
    <rPh sb="564" eb="565">
      <t>クラ</t>
    </rPh>
    <rPh sb="566" eb="568">
      <t>ゲンショウ</t>
    </rPh>
    <rPh sb="572" eb="576">
      <t>ルイジダンタイ</t>
    </rPh>
    <rPh sb="576" eb="579">
      <t>ヘイキンチ</t>
    </rPh>
    <rPh sb="581" eb="582">
      <t>タカ</t>
    </rPh>
    <rPh sb="583" eb="585">
      <t>シヒョウ</t>
    </rPh>
    <rPh sb="586" eb="588">
      <t>イジ</t>
    </rPh>
    <rPh sb="597" eb="600">
      <t>ミジッシ</t>
    </rPh>
    <rPh sb="600" eb="602">
      <t>チク</t>
    </rPh>
    <rPh sb="603" eb="605">
      <t>ロウスイ</t>
    </rPh>
    <rPh sb="606" eb="607">
      <t>オオ</t>
    </rPh>
    <rPh sb="611" eb="613">
      <t>コンゴ</t>
    </rPh>
    <rPh sb="614" eb="616">
      <t>チョウサ</t>
    </rPh>
    <rPh sb="617" eb="619">
      <t>ケイゾク</t>
    </rPh>
    <rPh sb="621" eb="623">
      <t>ロウスイ</t>
    </rPh>
    <rPh sb="624" eb="628">
      <t>ソウキハッケン</t>
    </rPh>
    <rPh sb="629" eb="631">
      <t>シュウゼン</t>
    </rPh>
    <rPh sb="634" eb="637">
      <t>ユウシュウリツ</t>
    </rPh>
    <rPh sb="638" eb="640">
      <t>コウジョウ</t>
    </rPh>
    <rPh sb="641" eb="642">
      <t>ハカ</t>
    </rPh>
    <phoneticPr fontId="4"/>
  </si>
  <si>
    <t>①有形固定資産減価償却率は、令和３年度に谷和原浄水場の更新事業が完了後、微増で推移している。
②管路経年化率は、類似団体平均値と比較して低い指標である。今後も経営状況に応じて計画的に更新する必要がある。
③管路更新率は、類似団体平均値と比較して、低い指標である。計画的に更新を実施し、引き続き経営状況に応じて更新する必要がある。
施設の老朽化対策としては、今後も水道施設更新基本計画に基づき、計画的な施設更新を図る必要がある。</t>
    <rPh sb="1" eb="11">
      <t>ユウケイコテイシサンゲンカショウキャク</t>
    </rPh>
    <rPh sb="11" eb="12">
      <t>リツ</t>
    </rPh>
    <rPh sb="14" eb="16">
      <t>レイワ</t>
    </rPh>
    <rPh sb="17" eb="19">
      <t>ネンド</t>
    </rPh>
    <rPh sb="20" eb="23">
      <t>ヤワラ</t>
    </rPh>
    <rPh sb="23" eb="26">
      <t>ジョウスイジョウ</t>
    </rPh>
    <rPh sb="27" eb="31">
      <t>コウシンジギョウ</t>
    </rPh>
    <rPh sb="32" eb="35">
      <t>カンリョウゴ</t>
    </rPh>
    <rPh sb="36" eb="38">
      <t>ビゾウ</t>
    </rPh>
    <rPh sb="39" eb="41">
      <t>スイイ</t>
    </rPh>
    <rPh sb="48" eb="50">
      <t>カンロ</t>
    </rPh>
    <rPh sb="50" eb="54">
      <t>ケイネンカリツ</t>
    </rPh>
    <rPh sb="56" eb="60">
      <t>ルイジダンタイ</t>
    </rPh>
    <rPh sb="60" eb="63">
      <t>ヘイキンチ</t>
    </rPh>
    <rPh sb="64" eb="66">
      <t>ヒカク</t>
    </rPh>
    <rPh sb="68" eb="69">
      <t>ヒク</t>
    </rPh>
    <rPh sb="70" eb="72">
      <t>シヒョウ</t>
    </rPh>
    <rPh sb="76" eb="78">
      <t>コンゴ</t>
    </rPh>
    <rPh sb="79" eb="83">
      <t>ケイエイジョウキョウ</t>
    </rPh>
    <rPh sb="84" eb="85">
      <t>オウ</t>
    </rPh>
    <rPh sb="87" eb="90">
      <t>ケイカクテキ</t>
    </rPh>
    <rPh sb="91" eb="93">
      <t>コウシン</t>
    </rPh>
    <rPh sb="95" eb="97">
      <t>ヒツヨウ</t>
    </rPh>
    <rPh sb="103" eb="108">
      <t>カンロコウシンリツ</t>
    </rPh>
    <rPh sb="110" eb="117">
      <t>ルイジダンタイヘイキンチ</t>
    </rPh>
    <rPh sb="118" eb="120">
      <t>ヒカク</t>
    </rPh>
    <rPh sb="123" eb="124">
      <t>ヒク</t>
    </rPh>
    <rPh sb="125" eb="127">
      <t>シヒョウ</t>
    </rPh>
    <rPh sb="131" eb="134">
      <t>ケイカクテキ</t>
    </rPh>
    <rPh sb="135" eb="137">
      <t>コウシン</t>
    </rPh>
    <rPh sb="138" eb="140">
      <t>ジッシ</t>
    </rPh>
    <rPh sb="142" eb="143">
      <t>ヒ</t>
    </rPh>
    <rPh sb="144" eb="145">
      <t>ツヅ</t>
    </rPh>
    <rPh sb="146" eb="150">
      <t>ケイエイジョウキョウ</t>
    </rPh>
    <rPh sb="151" eb="152">
      <t>オウ</t>
    </rPh>
    <rPh sb="154" eb="156">
      <t>コウシン</t>
    </rPh>
    <rPh sb="158" eb="160">
      <t>ヒツヨウ</t>
    </rPh>
    <rPh sb="165" eb="167">
      <t>シセツ</t>
    </rPh>
    <rPh sb="168" eb="173">
      <t>ロウキュウカタイサク</t>
    </rPh>
    <rPh sb="178" eb="180">
      <t>コンゴ</t>
    </rPh>
    <rPh sb="181" eb="183">
      <t>スイドウ</t>
    </rPh>
    <rPh sb="183" eb="185">
      <t>シセツ</t>
    </rPh>
    <rPh sb="185" eb="191">
      <t>コウシンキホンケイカク</t>
    </rPh>
    <rPh sb="192" eb="193">
      <t>モト</t>
    </rPh>
    <rPh sb="196" eb="199">
      <t>ケイカクテキ</t>
    </rPh>
    <rPh sb="200" eb="204">
      <t>シセツコウシン</t>
    </rPh>
    <rPh sb="205" eb="206">
      <t>ハカ</t>
    </rPh>
    <rPh sb="207" eb="209">
      <t>ヒツヨウ</t>
    </rPh>
    <phoneticPr fontId="4"/>
  </si>
  <si>
    <t>　現在、給水人口は増加傾向であるが、給水収益は微増である。これは、少数世帯の増加による世帯使用量の減少のほか、水道の節水型蛇口の普及による使用量の減少が要因と推察されるが、経営状況は安定している。
　しかしながら、老朽化する浄水場や管路等の施設更新には、多額の費用がかかるため、水道施設更新基本計画に基づき、水道施設の更新事業を進める必要がある。
　また、令和３年に策定した水道ビジョン・水道事業経営戦略に基づき、事業の進捗状況の把握や給水収益等による収入傾向の分析により、必要に応じて水道料金改定の検討を含めた計画の見直し等を適時に行うことで経営の健全化に努める。</t>
    <rPh sb="1" eb="3">
      <t>ゲンザイ</t>
    </rPh>
    <rPh sb="4" eb="8">
      <t>キュウスイジンコウ</t>
    </rPh>
    <rPh sb="9" eb="13">
      <t>ゾウカケイコウ</t>
    </rPh>
    <rPh sb="18" eb="20">
      <t>キュウスイ</t>
    </rPh>
    <rPh sb="20" eb="22">
      <t>シュウエキ</t>
    </rPh>
    <rPh sb="23" eb="25">
      <t>ビゾウ</t>
    </rPh>
    <rPh sb="33" eb="37">
      <t>ショウスウセタイ</t>
    </rPh>
    <rPh sb="38" eb="40">
      <t>ゾウカ</t>
    </rPh>
    <rPh sb="43" eb="45">
      <t>セタイ</t>
    </rPh>
    <rPh sb="45" eb="48">
      <t>シヨウリョウ</t>
    </rPh>
    <rPh sb="49" eb="51">
      <t>ゲンショウ</t>
    </rPh>
    <rPh sb="55" eb="57">
      <t>スイドウ</t>
    </rPh>
    <rPh sb="58" eb="60">
      <t>セッスイ</t>
    </rPh>
    <rPh sb="60" eb="61">
      <t>ガタ</t>
    </rPh>
    <rPh sb="61" eb="63">
      <t>ジャグチ</t>
    </rPh>
    <rPh sb="64" eb="66">
      <t>フキュウ</t>
    </rPh>
    <rPh sb="69" eb="72">
      <t>シヨウリョウ</t>
    </rPh>
    <rPh sb="73" eb="75">
      <t>ゲンショウ</t>
    </rPh>
    <rPh sb="76" eb="78">
      <t>ヨウイン</t>
    </rPh>
    <rPh sb="79" eb="81">
      <t>スイサツ</t>
    </rPh>
    <rPh sb="86" eb="90">
      <t>ケイエイジョウキョウ</t>
    </rPh>
    <rPh sb="91" eb="93">
      <t>アンテイ</t>
    </rPh>
    <rPh sb="107" eb="110">
      <t>ロウキュウカ</t>
    </rPh>
    <rPh sb="112" eb="115">
      <t>ジョウスイジョウ</t>
    </rPh>
    <rPh sb="116" eb="118">
      <t>カンロ</t>
    </rPh>
    <rPh sb="118" eb="119">
      <t>ナド</t>
    </rPh>
    <rPh sb="120" eb="124">
      <t>シセツコウシン</t>
    </rPh>
    <rPh sb="127" eb="129">
      <t>タガク</t>
    </rPh>
    <rPh sb="130" eb="132">
      <t>ヒヨウ</t>
    </rPh>
    <rPh sb="139" eb="143">
      <t>スイドウシセツ</t>
    </rPh>
    <rPh sb="143" eb="145">
      <t>コウシン</t>
    </rPh>
    <rPh sb="145" eb="149">
      <t>キホンケイカク</t>
    </rPh>
    <rPh sb="150" eb="151">
      <t>モト</t>
    </rPh>
    <rPh sb="178" eb="180">
      <t>レイワ</t>
    </rPh>
    <rPh sb="181" eb="182">
      <t>ネン</t>
    </rPh>
    <rPh sb="183" eb="185">
      <t>サクテイ</t>
    </rPh>
    <rPh sb="187" eb="189">
      <t>スイドウ</t>
    </rPh>
    <rPh sb="194" eb="196">
      <t>スイドウ</t>
    </rPh>
    <rPh sb="196" eb="198">
      <t>ジギョウ</t>
    </rPh>
    <rPh sb="198" eb="200">
      <t>ケイエイ</t>
    </rPh>
    <rPh sb="200" eb="202">
      <t>センリャク</t>
    </rPh>
    <rPh sb="203" eb="204">
      <t>モト</t>
    </rPh>
    <rPh sb="207" eb="209">
      <t>ジギョウ</t>
    </rPh>
    <rPh sb="210" eb="214">
      <t>シンチョクジョウキョウ</t>
    </rPh>
    <rPh sb="215" eb="217">
      <t>ハアク</t>
    </rPh>
    <rPh sb="218" eb="222">
      <t>キュウスイシュウエキ</t>
    </rPh>
    <rPh sb="222" eb="223">
      <t>ナド</t>
    </rPh>
    <rPh sb="226" eb="228">
      <t>シュウニュウ</t>
    </rPh>
    <rPh sb="228" eb="230">
      <t>ケイコウ</t>
    </rPh>
    <rPh sb="231" eb="233">
      <t>ブンセキ</t>
    </rPh>
    <rPh sb="237" eb="239">
      <t>ヒツヨウ</t>
    </rPh>
    <rPh sb="240" eb="241">
      <t>オウ</t>
    </rPh>
    <rPh sb="243" eb="247">
      <t>スイドウリョウキン</t>
    </rPh>
    <rPh sb="247" eb="249">
      <t>カイテイ</t>
    </rPh>
    <rPh sb="250" eb="252">
      <t>ケントウ</t>
    </rPh>
    <rPh sb="253" eb="254">
      <t>フク</t>
    </rPh>
    <rPh sb="256" eb="258">
      <t>ケイカク</t>
    </rPh>
    <rPh sb="259" eb="261">
      <t>ミナオ</t>
    </rPh>
    <rPh sb="262" eb="263">
      <t>ナド</t>
    </rPh>
    <rPh sb="264" eb="266">
      <t>テキジ</t>
    </rPh>
    <rPh sb="267" eb="268">
      <t>オコナ</t>
    </rPh>
    <rPh sb="272" eb="274">
      <t>ケイエイ</t>
    </rPh>
    <rPh sb="275" eb="278">
      <t>ケンゼンカ</t>
    </rPh>
    <rPh sb="279" eb="28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</si>
</sst>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0.85</c:v>
                </c:pt>
                <c:pt idx="1">
                  <c:v>0.5</c:v>
                </c:pt>
                <c:pt idx="2">
                  <c:v>0.21</c:v>
                </c:pt>
                <c:pt idx="3">
                  <c:v>0.56000000000000005</c:v>
                </c:pt>
                <c:pt idx="4">
                  <c:v>0.47</c:v>
                </c:pt>
              </c:numCache>
            </c:numRef>
          </c:val>
          <c:extLst>
            <c:ext xmlns:c16="http://schemas.microsoft.com/office/drawing/2014/chart" uri="{C3380CC4-5D6E-409C-BE32-E72D297353CC}">
              <c16:uniqueId val="{00000000-3C36-4A1C-8C82-DC1EEDAB982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0.6</c:v>
                </c:pt>
                <c:pt idx="4">
                  <c:v>0.53</c:v>
                </c:pt>
              </c:numCache>
            </c:numRef>
          </c:val>
          <c:smooth val="0"/>
          <c:extLst>
            <c:ext xmlns:c16="http://schemas.microsoft.com/office/drawing/2014/chart" uri="{C3380CC4-5D6E-409C-BE32-E72D297353CC}">
              <c16:uniqueId val="{00000001-3C36-4A1C-8C82-DC1EEDAB982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75.72</c:v>
                </c:pt>
                <c:pt idx="1">
                  <c:v>80.040000000000006</c:v>
                </c:pt>
                <c:pt idx="2">
                  <c:v>82.08</c:v>
                </c:pt>
                <c:pt idx="3">
                  <c:v>79.58</c:v>
                </c:pt>
                <c:pt idx="4">
                  <c:v>80.37</c:v>
                </c:pt>
              </c:numCache>
            </c:numRef>
          </c:val>
          <c:extLst>
            <c:ext xmlns:c16="http://schemas.microsoft.com/office/drawing/2014/chart" uri="{C3380CC4-5D6E-409C-BE32-E72D297353CC}">
              <c16:uniqueId val="{00000000-118F-49DD-A1F8-9BC3C5B56F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59.24</c:v>
                </c:pt>
                <c:pt idx="4">
                  <c:v>58.77</c:v>
                </c:pt>
              </c:numCache>
            </c:numRef>
          </c:val>
          <c:smooth val="0"/>
          <c:extLst>
            <c:ext xmlns:c16="http://schemas.microsoft.com/office/drawing/2014/chart" uri="{C3380CC4-5D6E-409C-BE32-E72D297353CC}">
              <c16:uniqueId val="{00000001-118F-49DD-A1F8-9BC3C5B56F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94.53</c:v>
                </c:pt>
                <c:pt idx="1">
                  <c:v>93.2</c:v>
                </c:pt>
                <c:pt idx="2">
                  <c:v>90.47</c:v>
                </c:pt>
                <c:pt idx="3">
                  <c:v>92.47</c:v>
                </c:pt>
                <c:pt idx="4">
                  <c:v>91.92</c:v>
                </c:pt>
              </c:numCache>
            </c:numRef>
          </c:val>
          <c:extLst>
            <c:ext xmlns:c16="http://schemas.microsoft.com/office/drawing/2014/chart" uri="{C3380CC4-5D6E-409C-BE32-E72D297353CC}">
              <c16:uniqueId val="{00000000-C2E3-4DB9-B89D-AA7E5DD3CB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87.26</c:v>
                </c:pt>
                <c:pt idx="4">
                  <c:v>86.95</c:v>
                </c:pt>
              </c:numCache>
            </c:numRef>
          </c:val>
          <c:smooth val="0"/>
          <c:extLst>
            <c:ext xmlns:c16="http://schemas.microsoft.com/office/drawing/2014/chart" uri="{C3380CC4-5D6E-409C-BE32-E72D297353CC}">
              <c16:uniqueId val="{00000001-C2E3-4DB9-B89D-AA7E5DD3CB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107.07</c:v>
                </c:pt>
                <c:pt idx="1">
                  <c:v>111.94</c:v>
                </c:pt>
                <c:pt idx="2">
                  <c:v>107.71</c:v>
                </c:pt>
                <c:pt idx="3">
                  <c:v>105.57</c:v>
                </c:pt>
                <c:pt idx="4">
                  <c:v>104.14</c:v>
                </c:pt>
              </c:numCache>
            </c:numRef>
          </c:val>
          <c:extLst>
            <c:ext xmlns:c16="http://schemas.microsoft.com/office/drawing/2014/chart" uri="{C3380CC4-5D6E-409C-BE32-E72D297353CC}">
              <c16:uniqueId val="{00000000-50E7-4233-A721-6C1A4B9D7CB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109.09</c:v>
                </c:pt>
                <c:pt idx="4">
                  <c:v>109.05</c:v>
                </c:pt>
              </c:numCache>
            </c:numRef>
          </c:val>
          <c:smooth val="0"/>
          <c:extLst>
            <c:ext xmlns:c16="http://schemas.microsoft.com/office/drawing/2014/chart" uri="{C3380CC4-5D6E-409C-BE32-E72D297353CC}">
              <c16:uniqueId val="{00000001-50E7-4233-A721-6C1A4B9D7CB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43.19</c:v>
                </c:pt>
                <c:pt idx="1">
                  <c:v>43.75</c:v>
                </c:pt>
                <c:pt idx="2">
                  <c:v>42.89</c:v>
                </c:pt>
                <c:pt idx="3">
                  <c:v>44.61</c:v>
                </c:pt>
                <c:pt idx="4">
                  <c:v>45.96</c:v>
                </c:pt>
              </c:numCache>
            </c:numRef>
          </c:val>
          <c:extLst>
            <c:ext xmlns:c16="http://schemas.microsoft.com/office/drawing/2014/chart" uri="{C3380CC4-5D6E-409C-BE32-E72D297353CC}">
              <c16:uniqueId val="{00000000-C4BF-4B68-92AC-F4E6DD167EC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50.99</c:v>
                </c:pt>
                <c:pt idx="4">
                  <c:v>51.79</c:v>
                </c:pt>
              </c:numCache>
            </c:numRef>
          </c:val>
          <c:smooth val="0"/>
          <c:extLst>
            <c:ext xmlns:c16="http://schemas.microsoft.com/office/drawing/2014/chart" uri="{C3380CC4-5D6E-409C-BE32-E72D297353CC}">
              <c16:uniqueId val="{00000001-C4BF-4B68-92AC-F4E6DD167EC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9.34</c:v>
                </c:pt>
                <c:pt idx="1">
                  <c:v>7.96</c:v>
                </c:pt>
                <c:pt idx="2">
                  <c:v>8.24</c:v>
                </c:pt>
                <c:pt idx="3">
                  <c:v>8.1999999999999993</c:v>
                </c:pt>
                <c:pt idx="4">
                  <c:v>8.3000000000000007</c:v>
                </c:pt>
              </c:numCache>
            </c:numRef>
          </c:val>
          <c:extLst>
            <c:ext xmlns:c16="http://schemas.microsoft.com/office/drawing/2014/chart" uri="{C3380CC4-5D6E-409C-BE32-E72D297353CC}">
              <c16:uniqueId val="{00000000-EB95-4988-9A98-1BE8B748A60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21.69</c:v>
                </c:pt>
                <c:pt idx="4">
                  <c:v>23.19</c:v>
                </c:pt>
              </c:numCache>
            </c:numRef>
          </c:val>
          <c:smooth val="0"/>
          <c:extLst>
            <c:ext xmlns:c16="http://schemas.microsoft.com/office/drawing/2014/chart" uri="{C3380CC4-5D6E-409C-BE32-E72D297353CC}">
              <c16:uniqueId val="{00000001-EB95-4988-9A98-1BE8B748A60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E9-46FF-BFF8-8A21B392372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0.93</c:v>
                </c:pt>
                <c:pt idx="4">
                  <c:v>1.02</c:v>
                </c:pt>
              </c:numCache>
            </c:numRef>
          </c:val>
          <c:smooth val="0"/>
          <c:extLst>
            <c:ext xmlns:c16="http://schemas.microsoft.com/office/drawing/2014/chart" uri="{C3380CC4-5D6E-409C-BE32-E72D297353CC}">
              <c16:uniqueId val="{00000001-13E9-46FF-BFF8-8A21B392372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299.51</c:v>
                </c:pt>
                <c:pt idx="1">
                  <c:v>261.64999999999998</c:v>
                </c:pt>
                <c:pt idx="2">
                  <c:v>292.12</c:v>
                </c:pt>
                <c:pt idx="3">
                  <c:v>341.24</c:v>
                </c:pt>
                <c:pt idx="4">
                  <c:v>210.06</c:v>
                </c:pt>
              </c:numCache>
            </c:numRef>
          </c:val>
          <c:extLst>
            <c:ext xmlns:c16="http://schemas.microsoft.com/office/drawing/2014/chart" uri="{C3380CC4-5D6E-409C-BE32-E72D297353CC}">
              <c16:uniqueId val="{00000000-7938-4259-900C-D53DFE83CB0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357.74</c:v>
                </c:pt>
                <c:pt idx="4">
                  <c:v>344.88</c:v>
                </c:pt>
              </c:numCache>
            </c:numRef>
          </c:val>
          <c:smooth val="0"/>
          <c:extLst>
            <c:ext xmlns:c16="http://schemas.microsoft.com/office/drawing/2014/chart" uri="{C3380CC4-5D6E-409C-BE32-E72D297353CC}">
              <c16:uniqueId val="{00000001-7938-4259-900C-D53DFE83CB0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252.39</c:v>
                </c:pt>
                <c:pt idx="1">
                  <c:v>281.31</c:v>
                </c:pt>
                <c:pt idx="2">
                  <c:v>300.19</c:v>
                </c:pt>
                <c:pt idx="3">
                  <c:v>330.97</c:v>
                </c:pt>
                <c:pt idx="4">
                  <c:v>356.68</c:v>
                </c:pt>
              </c:numCache>
            </c:numRef>
          </c:val>
          <c:extLst>
            <c:ext xmlns:c16="http://schemas.microsoft.com/office/drawing/2014/chart" uri="{C3380CC4-5D6E-409C-BE32-E72D297353CC}">
              <c16:uniqueId val="{00000000-CD48-40CB-9026-38AA0319C06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307.27999999999997</c:v>
                </c:pt>
                <c:pt idx="4">
                  <c:v>304.02</c:v>
                </c:pt>
              </c:numCache>
            </c:numRef>
          </c:val>
          <c:smooth val="0"/>
          <c:extLst>
            <c:ext xmlns:c16="http://schemas.microsoft.com/office/drawing/2014/chart" uri="{C3380CC4-5D6E-409C-BE32-E72D297353CC}">
              <c16:uniqueId val="{00000001-CD48-40CB-9026-38AA0319C06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104.7</c:v>
                </c:pt>
                <c:pt idx="1">
                  <c:v>109.8</c:v>
                </c:pt>
                <c:pt idx="2">
                  <c:v>103.95</c:v>
                </c:pt>
                <c:pt idx="3">
                  <c:v>101.02</c:v>
                </c:pt>
                <c:pt idx="4">
                  <c:v>98.09</c:v>
                </c:pt>
              </c:numCache>
            </c:numRef>
          </c:val>
          <c:extLst>
            <c:ext xmlns:c16="http://schemas.microsoft.com/office/drawing/2014/chart" uri="{C3380CC4-5D6E-409C-BE32-E72D297353CC}">
              <c16:uniqueId val="{00000000-07AF-4746-B7AC-7C623868D95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98.3</c:v>
                </c:pt>
                <c:pt idx="4">
                  <c:v>98.89</c:v>
                </c:pt>
              </c:numCache>
            </c:numRef>
          </c:val>
          <c:smooth val="0"/>
          <c:extLst>
            <c:ext xmlns:c16="http://schemas.microsoft.com/office/drawing/2014/chart" uri="{C3380CC4-5D6E-409C-BE32-E72D297353CC}">
              <c16:uniqueId val="{00000001-07AF-4746-B7AC-7C623868D95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222.02</c:v>
                </c:pt>
                <c:pt idx="1">
                  <c:v>211.31</c:v>
                </c:pt>
                <c:pt idx="2">
                  <c:v>225.09</c:v>
                </c:pt>
                <c:pt idx="3">
                  <c:v>231.39</c:v>
                </c:pt>
                <c:pt idx="4">
                  <c:v>237.52</c:v>
                </c:pt>
              </c:numCache>
            </c:numRef>
          </c:val>
          <c:extLst>
            <c:ext xmlns:c16="http://schemas.microsoft.com/office/drawing/2014/chart" uri="{C3380CC4-5D6E-409C-BE32-E72D297353CC}">
              <c16:uniqueId val="{00000000-31ED-40C6-9264-E4AEA279C37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173.68</c:v>
                </c:pt>
                <c:pt idx="4">
                  <c:v>174.52</c:v>
                </c:pt>
              </c:numCache>
            </c:numRef>
          </c:val>
          <c:smooth val="0"/>
          <c:extLst>
            <c:ext xmlns:c16="http://schemas.microsoft.com/office/drawing/2014/chart" uri="{C3380CC4-5D6E-409C-BE32-E72D297353CC}">
              <c16:uniqueId val="{00000001-31ED-40C6-9264-E4AEA279C37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R59" zoomScaleNormal="100" workbookViewId="0">
      <selection activeCell="BL66" sqref="BL66:BZ82"/>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茨城県　つくばみらい市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53446</v>
      </c>
      <c r="AM8" s="44"/>
      <c r="AN8" s="44"/>
      <c r="AO8" s="44"/>
      <c r="AP8" s="44"/>
      <c r="AQ8" s="44"/>
      <c r="AR8" s="44"/>
      <c r="AS8" s="44"/>
      <c r="AT8" s="45">
        <f>データ!$S$6</f>
        <v>79.16</v>
      </c>
      <c r="AU8" s="46"/>
      <c r="AV8" s="46"/>
      <c r="AW8" s="46"/>
      <c r="AX8" s="46"/>
      <c r="AY8" s="46"/>
      <c r="AZ8" s="46"/>
      <c r="BA8" s="46"/>
      <c r="BB8" s="47">
        <f>データ!$T$6</f>
        <v>675.16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68.59</v>
      </c>
      <c r="J10" s="46"/>
      <c r="K10" s="46"/>
      <c r="L10" s="46"/>
      <c r="M10" s="46"/>
      <c r="N10" s="46"/>
      <c r="O10" s="80"/>
      <c r="P10" s="47">
        <f>データ!$P$6</f>
        <v>94.63</v>
      </c>
      <c r="Q10" s="47"/>
      <c r="R10" s="47"/>
      <c r="S10" s="47"/>
      <c r="T10" s="47"/>
      <c r="U10" s="47"/>
      <c r="V10" s="47"/>
      <c r="W10" s="44">
        <f>データ!$Q$6</f>
        <v>4290</v>
      </c>
      <c r="X10" s="44"/>
      <c r="Y10" s="44"/>
      <c r="Z10" s="44"/>
      <c r="AA10" s="44"/>
      <c r="AB10" s="44"/>
      <c r="AC10" s="44"/>
      <c r="AD10" s="2"/>
      <c r="AE10" s="2"/>
      <c r="AF10" s="2"/>
      <c r="AG10" s="2"/>
      <c r="AH10" s="2"/>
      <c r="AI10" s="2"/>
      <c r="AJ10" s="2"/>
      <c r="AK10" s="2"/>
      <c r="AL10" s="44">
        <f>データ!$U$6</f>
        <v>50573</v>
      </c>
      <c r="AM10" s="44"/>
      <c r="AN10" s="44"/>
      <c r="AO10" s="44"/>
      <c r="AP10" s="44"/>
      <c r="AQ10" s="44"/>
      <c r="AR10" s="44"/>
      <c r="AS10" s="44"/>
      <c r="AT10" s="45">
        <f>データ!$V$6</f>
        <v>79.16</v>
      </c>
      <c r="AU10" s="46"/>
      <c r="AV10" s="46"/>
      <c r="AW10" s="46"/>
      <c r="AX10" s="46"/>
      <c r="AY10" s="46"/>
      <c r="AZ10" s="46"/>
      <c r="BA10" s="46"/>
      <c r="BB10" s="47">
        <f>データ!$W$6</f>
        <v>638.87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109</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m2M3TyVThXuuqrY9qXiEgZjiKoI5xWFiTfMYV/cNk4e9MkM2kEpw7aCYvCvb/88LJFI8ZrCdkbwzHYRuItHkg==" saltValue="KNIpfLaDeEpV7Uc1pclPU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82350</v>
      </c>
      <c r="D6" s="20">
        <f t="shared" si="3"/>
        <v>46</v>
      </c>
      <c r="E6" s="20">
        <f t="shared" si="3"/>
        <v>1</v>
      </c>
      <c r="F6" s="20">
        <f t="shared" si="3"/>
        <v>0</v>
      </c>
      <c r="G6" s="20">
        <f t="shared" si="3"/>
        <v>1</v>
      </c>
      <c r="H6" s="20" t="str">
        <f t="shared" si="3"/>
        <v>茨城県　つくばみらい市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68.59</v>
      </c>
      <c r="P6" s="21">
        <f t="shared" si="3"/>
        <v>94.63</v>
      </c>
      <c r="Q6" s="21">
        <f t="shared" si="3"/>
        <v>4290</v>
      </c>
      <c r="R6" s="21">
        <f t="shared" si="3"/>
        <v>53446</v>
      </c>
      <c r="S6" s="21">
        <f t="shared" si="3"/>
        <v>79.16</v>
      </c>
      <c r="T6" s="21">
        <f t="shared" si="3"/>
        <v>675.16</v>
      </c>
      <c r="U6" s="21">
        <f t="shared" si="3"/>
        <v>50573</v>
      </c>
      <c r="V6" s="21">
        <f t="shared" si="3"/>
        <v>79.16</v>
      </c>
      <c r="W6" s="21">
        <f t="shared" si="3"/>
        <v>638.87</v>
      </c>
      <c r="X6" s="22">
        <f>IF(X7="",NA(),X7)</f>
        <v>107.07</v>
      </c>
      <c r="Y6" s="22">
        <f t="shared" ref="Y6:AG6" si="4">IF(Y7="",NA(),Y7)</f>
        <v>111.94</v>
      </c>
      <c r="Z6" s="22">
        <f t="shared" si="4"/>
        <v>107.71</v>
      </c>
      <c r="AA6" s="22">
        <f t="shared" si="4"/>
        <v>105.57</v>
      </c>
      <c r="AB6" s="22">
        <f t="shared" si="4"/>
        <v>104.14</v>
      </c>
      <c r="AC6" s="22">
        <f t="shared" si="4"/>
        <v>109.01</v>
      </c>
      <c r="AD6" s="22">
        <f t="shared" si="4"/>
        <v>108.83</v>
      </c>
      <c r="AE6" s="22">
        <f t="shared" si="4"/>
        <v>109.23</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0.93</v>
      </c>
      <c r="AR6" s="22">
        <f t="shared" si="5"/>
        <v>1.02</v>
      </c>
      <c r="AS6" s="21" t="str">
        <f>IF(AS7="","",IF(AS7="-","【-】","【"&amp;SUBSTITUTE(TEXT(AS7,"#,##0.00"),"-","△")&amp;"】"))</f>
        <v>【1.50】</v>
      </c>
      <c r="AT6" s="22">
        <f>IF(AT7="",NA(),AT7)</f>
        <v>299.51</v>
      </c>
      <c r="AU6" s="22">
        <f t="shared" ref="AU6:BC6" si="6">IF(AU7="",NA(),AU7)</f>
        <v>261.64999999999998</v>
      </c>
      <c r="AV6" s="22">
        <f t="shared" si="6"/>
        <v>292.12</v>
      </c>
      <c r="AW6" s="22">
        <f t="shared" si="6"/>
        <v>341.24</v>
      </c>
      <c r="AX6" s="22">
        <f t="shared" si="6"/>
        <v>210.06</v>
      </c>
      <c r="AY6" s="22">
        <f t="shared" si="6"/>
        <v>365.18</v>
      </c>
      <c r="AZ6" s="22">
        <f t="shared" si="6"/>
        <v>327.77</v>
      </c>
      <c r="BA6" s="22">
        <f t="shared" si="6"/>
        <v>338.02</v>
      </c>
      <c r="BB6" s="22">
        <f t="shared" si="6"/>
        <v>357.74</v>
      </c>
      <c r="BC6" s="22">
        <f t="shared" si="6"/>
        <v>344.88</v>
      </c>
      <c r="BD6" s="21" t="str">
        <f>IF(BD7="","",IF(BD7="-","【-】","【"&amp;SUBSTITUTE(TEXT(BD7,"#,##0.00"),"-","△")&amp;"】"))</f>
        <v>【243.36】</v>
      </c>
      <c r="BE6" s="22">
        <f>IF(BE7="",NA(),BE7)</f>
        <v>252.39</v>
      </c>
      <c r="BF6" s="22">
        <f t="shared" ref="BF6:BN6" si="7">IF(BF7="",NA(),BF7)</f>
        <v>281.31</v>
      </c>
      <c r="BG6" s="22">
        <f t="shared" si="7"/>
        <v>300.19</v>
      </c>
      <c r="BH6" s="22">
        <f t="shared" si="7"/>
        <v>330.97</v>
      </c>
      <c r="BI6" s="22">
        <f t="shared" si="7"/>
        <v>356.68</v>
      </c>
      <c r="BJ6" s="22">
        <f t="shared" si="7"/>
        <v>371.65</v>
      </c>
      <c r="BK6" s="22">
        <f t="shared" si="7"/>
        <v>397.1</v>
      </c>
      <c r="BL6" s="22">
        <f t="shared" si="7"/>
        <v>379.91</v>
      </c>
      <c r="BM6" s="22">
        <f t="shared" si="7"/>
        <v>307.27999999999997</v>
      </c>
      <c r="BN6" s="22">
        <f t="shared" si="7"/>
        <v>304.02</v>
      </c>
      <c r="BO6" s="21" t="str">
        <f>IF(BO7="","",IF(BO7="-","【-】","【"&amp;SUBSTITUTE(TEXT(BO7,"#,##0.00"),"-","△")&amp;"】"))</f>
        <v>【265.93】</v>
      </c>
      <c r="BP6" s="22">
        <f>IF(BP7="",NA(),BP7)</f>
        <v>104.7</v>
      </c>
      <c r="BQ6" s="22">
        <f t="shared" ref="BQ6:BY6" si="8">IF(BQ7="",NA(),BQ7)</f>
        <v>109.8</v>
      </c>
      <c r="BR6" s="22">
        <f t="shared" si="8"/>
        <v>103.95</v>
      </c>
      <c r="BS6" s="22">
        <f t="shared" si="8"/>
        <v>101.02</v>
      </c>
      <c r="BT6" s="22">
        <f t="shared" si="8"/>
        <v>98.09</v>
      </c>
      <c r="BU6" s="22">
        <f t="shared" si="8"/>
        <v>98.77</v>
      </c>
      <c r="BV6" s="22">
        <f t="shared" si="8"/>
        <v>95.79</v>
      </c>
      <c r="BW6" s="22">
        <f t="shared" si="8"/>
        <v>98.3</v>
      </c>
      <c r="BX6" s="22">
        <f t="shared" si="8"/>
        <v>98.3</v>
      </c>
      <c r="BY6" s="22">
        <f t="shared" si="8"/>
        <v>98.89</v>
      </c>
      <c r="BZ6" s="21" t="str">
        <f>IF(BZ7="","",IF(BZ7="-","【-】","【"&amp;SUBSTITUTE(TEXT(BZ7,"#,##0.00"),"-","△")&amp;"】"))</f>
        <v>【97.82】</v>
      </c>
      <c r="CA6" s="22">
        <f>IF(CA7="",NA(),CA7)</f>
        <v>222.02</v>
      </c>
      <c r="CB6" s="22">
        <f t="shared" ref="CB6:CJ6" si="9">IF(CB7="",NA(),CB7)</f>
        <v>211.31</v>
      </c>
      <c r="CC6" s="22">
        <f t="shared" si="9"/>
        <v>225.09</v>
      </c>
      <c r="CD6" s="22">
        <f t="shared" si="9"/>
        <v>231.39</v>
      </c>
      <c r="CE6" s="22">
        <f t="shared" si="9"/>
        <v>237.52</v>
      </c>
      <c r="CF6" s="22">
        <f t="shared" si="9"/>
        <v>173.67</v>
      </c>
      <c r="CG6" s="22">
        <f t="shared" si="9"/>
        <v>171.13</v>
      </c>
      <c r="CH6" s="22">
        <f t="shared" si="9"/>
        <v>173.7</v>
      </c>
      <c r="CI6" s="22">
        <f t="shared" si="9"/>
        <v>173.68</v>
      </c>
      <c r="CJ6" s="22">
        <f t="shared" si="9"/>
        <v>174.52</v>
      </c>
      <c r="CK6" s="21" t="str">
        <f>IF(CK7="","",IF(CK7="-","【-】","【"&amp;SUBSTITUTE(TEXT(CK7,"#,##0.00"),"-","△")&amp;"】"))</f>
        <v>【177.56】</v>
      </c>
      <c r="CL6" s="22">
        <f>IF(CL7="",NA(),CL7)</f>
        <v>75.72</v>
      </c>
      <c r="CM6" s="22">
        <f t="shared" ref="CM6:CU6" si="10">IF(CM7="",NA(),CM7)</f>
        <v>80.040000000000006</v>
      </c>
      <c r="CN6" s="22">
        <f t="shared" si="10"/>
        <v>82.08</v>
      </c>
      <c r="CO6" s="22">
        <f t="shared" si="10"/>
        <v>79.58</v>
      </c>
      <c r="CP6" s="22">
        <f t="shared" si="10"/>
        <v>80.37</v>
      </c>
      <c r="CQ6" s="22">
        <f t="shared" si="10"/>
        <v>59.67</v>
      </c>
      <c r="CR6" s="22">
        <f t="shared" si="10"/>
        <v>60.12</v>
      </c>
      <c r="CS6" s="22">
        <f t="shared" si="10"/>
        <v>60.34</v>
      </c>
      <c r="CT6" s="22">
        <f t="shared" si="10"/>
        <v>59.24</v>
      </c>
      <c r="CU6" s="22">
        <f t="shared" si="10"/>
        <v>58.77</v>
      </c>
      <c r="CV6" s="21" t="str">
        <f>IF(CV7="","",IF(CV7="-","【-】","【"&amp;SUBSTITUTE(TEXT(CV7,"#,##0.00"),"-","△")&amp;"】"))</f>
        <v>【59.81】</v>
      </c>
      <c r="CW6" s="22">
        <f>IF(CW7="",NA(),CW7)</f>
        <v>94.53</v>
      </c>
      <c r="CX6" s="22">
        <f t="shared" ref="CX6:DF6" si="11">IF(CX7="",NA(),CX7)</f>
        <v>93.2</v>
      </c>
      <c r="CY6" s="22">
        <f t="shared" si="11"/>
        <v>90.47</v>
      </c>
      <c r="CZ6" s="22">
        <f t="shared" si="11"/>
        <v>92.47</v>
      </c>
      <c r="DA6" s="22">
        <f t="shared" si="11"/>
        <v>91.92</v>
      </c>
      <c r="DB6" s="22">
        <f t="shared" si="11"/>
        <v>84.6</v>
      </c>
      <c r="DC6" s="22">
        <f t="shared" si="11"/>
        <v>84.24</v>
      </c>
      <c r="DD6" s="22">
        <f t="shared" si="11"/>
        <v>84.19</v>
      </c>
      <c r="DE6" s="22">
        <f t="shared" si="11"/>
        <v>87.26</v>
      </c>
      <c r="DF6" s="22">
        <f t="shared" si="11"/>
        <v>86.95</v>
      </c>
      <c r="DG6" s="21" t="str">
        <f>IF(DG7="","",IF(DG7="-","【-】","【"&amp;SUBSTITUTE(TEXT(DG7,"#,##0.00"),"-","△")&amp;"】"))</f>
        <v>【89.42】</v>
      </c>
      <c r="DH6" s="22">
        <f>IF(DH7="",NA(),DH7)</f>
        <v>43.19</v>
      </c>
      <c r="DI6" s="22">
        <f t="shared" ref="DI6:DQ6" si="12">IF(DI7="",NA(),DI7)</f>
        <v>43.75</v>
      </c>
      <c r="DJ6" s="22">
        <f t="shared" si="12"/>
        <v>42.89</v>
      </c>
      <c r="DK6" s="22">
        <f t="shared" si="12"/>
        <v>44.61</v>
      </c>
      <c r="DL6" s="22">
        <f t="shared" si="12"/>
        <v>45.96</v>
      </c>
      <c r="DM6" s="22">
        <f t="shared" si="12"/>
        <v>48.17</v>
      </c>
      <c r="DN6" s="22">
        <f t="shared" si="12"/>
        <v>48.83</v>
      </c>
      <c r="DO6" s="22">
        <f t="shared" si="12"/>
        <v>49.96</v>
      </c>
      <c r="DP6" s="22">
        <f t="shared" si="12"/>
        <v>50.99</v>
      </c>
      <c r="DQ6" s="22">
        <f t="shared" si="12"/>
        <v>51.79</v>
      </c>
      <c r="DR6" s="21" t="str">
        <f>IF(DR7="","",IF(DR7="-","【-】","【"&amp;SUBSTITUTE(TEXT(DR7,"#,##0.00"),"-","△")&amp;"】"))</f>
        <v>【52.02】</v>
      </c>
      <c r="DS6" s="22">
        <f>IF(DS7="",NA(),DS7)</f>
        <v>9.34</v>
      </c>
      <c r="DT6" s="22">
        <f t="shared" ref="DT6:EB6" si="13">IF(DT7="",NA(),DT7)</f>
        <v>7.96</v>
      </c>
      <c r="DU6" s="22">
        <f t="shared" si="13"/>
        <v>8.24</v>
      </c>
      <c r="DV6" s="22">
        <f t="shared" si="13"/>
        <v>8.1999999999999993</v>
      </c>
      <c r="DW6" s="22">
        <f t="shared" si="13"/>
        <v>8.3000000000000007</v>
      </c>
      <c r="DX6" s="22">
        <f t="shared" si="13"/>
        <v>17.12</v>
      </c>
      <c r="DY6" s="22">
        <f t="shared" si="13"/>
        <v>18.18</v>
      </c>
      <c r="DZ6" s="22">
        <f t="shared" si="13"/>
        <v>19.32</v>
      </c>
      <c r="EA6" s="22">
        <f t="shared" si="13"/>
        <v>21.69</v>
      </c>
      <c r="EB6" s="22">
        <f t="shared" si="13"/>
        <v>23.19</v>
      </c>
      <c r="EC6" s="21" t="str">
        <f>IF(EC7="","",IF(EC7="-","【-】","【"&amp;SUBSTITUTE(TEXT(EC7,"#,##0.00"),"-","△")&amp;"】"))</f>
        <v>【25.37】</v>
      </c>
      <c r="ED6" s="22">
        <f>IF(ED7="",NA(),ED7)</f>
        <v>0.85</v>
      </c>
      <c r="EE6" s="22">
        <f t="shared" ref="EE6:EM6" si="14">IF(EE7="",NA(),EE7)</f>
        <v>0.5</v>
      </c>
      <c r="EF6" s="22">
        <f t="shared" si="14"/>
        <v>0.21</v>
      </c>
      <c r="EG6" s="22">
        <f t="shared" si="14"/>
        <v>0.56000000000000005</v>
      </c>
      <c r="EH6" s="22">
        <f t="shared" si="14"/>
        <v>0.47</v>
      </c>
      <c r="EI6" s="22">
        <f t="shared" si="14"/>
        <v>0.54</v>
      </c>
      <c r="EJ6" s="22">
        <f t="shared" si="14"/>
        <v>0.56999999999999995</v>
      </c>
      <c r="EK6" s="22">
        <f t="shared" si="14"/>
        <v>0.52</v>
      </c>
      <c r="EL6" s="22">
        <f t="shared" si="14"/>
        <v>0.6</v>
      </c>
      <c r="EM6" s="22">
        <f t="shared" si="14"/>
        <v>0.53</v>
      </c>
      <c r="EN6" s="21" t="str">
        <f>IF(EN7="","",IF(EN7="-","【-】","【"&amp;SUBSTITUTE(TEXT(EN7,"#,##0.00"),"-","△")&amp;"】"))</f>
        <v>【0.62】</v>
      </c>
    </row>
    <row r="7" spans="1:144" s="23" customFormat="1" x14ac:dyDescent="0.2">
      <c r="A7" s="15"/>
      <c r="B7" s="24">
        <v>2023</v>
      </c>
      <c r="C7" s="24">
        <v>82350</v>
      </c>
      <c r="D7" s="24">
        <v>46</v>
      </c>
      <c r="E7" s="24">
        <v>1</v>
      </c>
      <c r="F7" s="24">
        <v>0</v>
      </c>
      <c r="G7" s="24">
        <v>1</v>
      </c>
      <c r="H7" s="24" t="s">
        <v>93</v>
      </c>
      <c r="I7" s="24" t="s">
        <v>94</v>
      </c>
      <c r="J7" s="24" t="s">
        <v>95</v>
      </c>
      <c r="K7" s="24" t="s">
        <v>96</v>
      </c>
      <c r="L7" s="24" t="s">
        <v>97</v>
      </c>
      <c r="M7" s="24" t="s">
        <v>98</v>
      </c>
      <c r="N7" s="25" t="s">
        <v>99</v>
      </c>
      <c r="O7" s="25">
        <v>68.59</v>
      </c>
      <c r="P7" s="25">
        <v>94.63</v>
      </c>
      <c r="Q7" s="25">
        <v>4290</v>
      </c>
      <c r="R7" s="25">
        <v>53446</v>
      </c>
      <c r="S7" s="25">
        <v>79.16</v>
      </c>
      <c r="T7" s="25">
        <v>675.16</v>
      </c>
      <c r="U7" s="25">
        <v>50573</v>
      </c>
      <c r="V7" s="25">
        <v>79.16</v>
      </c>
      <c r="W7" s="25">
        <v>638.87</v>
      </c>
      <c r="X7" s="25">
        <v>107.07</v>
      </c>
      <c r="Y7" s="25">
        <v>111.94</v>
      </c>
      <c r="Z7" s="25">
        <v>107.71</v>
      </c>
      <c r="AA7" s="25">
        <v>105.57</v>
      </c>
      <c r="AB7" s="25">
        <v>104.14</v>
      </c>
      <c r="AC7" s="25">
        <v>109.01</v>
      </c>
      <c r="AD7" s="25">
        <v>108.83</v>
      </c>
      <c r="AE7" s="25">
        <v>109.23</v>
      </c>
      <c r="AF7" s="25">
        <v>109.09</v>
      </c>
      <c r="AG7" s="25">
        <v>109.05</v>
      </c>
      <c r="AH7" s="25">
        <v>108.24</v>
      </c>
      <c r="AI7" s="25">
        <v>0</v>
      </c>
      <c r="AJ7" s="25">
        <v>0</v>
      </c>
      <c r="AK7" s="25">
        <v>0</v>
      </c>
      <c r="AL7" s="25">
        <v>0</v>
      </c>
      <c r="AM7" s="25">
        <v>0</v>
      </c>
      <c r="AN7" s="25">
        <v>3.7</v>
      </c>
      <c r="AO7" s="25">
        <v>4.34</v>
      </c>
      <c r="AP7" s="25">
        <v>4.6900000000000004</v>
      </c>
      <c r="AQ7" s="25">
        <v>0.93</v>
      </c>
      <c r="AR7" s="25">
        <v>1.02</v>
      </c>
      <c r="AS7" s="25">
        <v>1.5</v>
      </c>
      <c r="AT7" s="25">
        <v>299.51</v>
      </c>
      <c r="AU7" s="25">
        <v>261.64999999999998</v>
      </c>
      <c r="AV7" s="25">
        <v>292.12</v>
      </c>
      <c r="AW7" s="25">
        <v>341.24</v>
      </c>
      <c r="AX7" s="25">
        <v>210.06</v>
      </c>
      <c r="AY7" s="25">
        <v>365.18</v>
      </c>
      <c r="AZ7" s="25">
        <v>327.77</v>
      </c>
      <c r="BA7" s="25">
        <v>338.02</v>
      </c>
      <c r="BB7" s="25">
        <v>357.74</v>
      </c>
      <c r="BC7" s="25">
        <v>344.88</v>
      </c>
      <c r="BD7" s="25">
        <v>243.36</v>
      </c>
      <c r="BE7" s="25">
        <v>252.39</v>
      </c>
      <c r="BF7" s="25">
        <v>281.31</v>
      </c>
      <c r="BG7" s="25">
        <v>300.19</v>
      </c>
      <c r="BH7" s="25">
        <v>330.97</v>
      </c>
      <c r="BI7" s="25">
        <v>356.68</v>
      </c>
      <c r="BJ7" s="25">
        <v>371.65</v>
      </c>
      <c r="BK7" s="25">
        <v>397.1</v>
      </c>
      <c r="BL7" s="25">
        <v>379.91</v>
      </c>
      <c r="BM7" s="25">
        <v>307.27999999999997</v>
      </c>
      <c r="BN7" s="25">
        <v>304.02</v>
      </c>
      <c r="BO7" s="25">
        <v>265.93</v>
      </c>
      <c r="BP7" s="25">
        <v>104.7</v>
      </c>
      <c r="BQ7" s="25">
        <v>109.8</v>
      </c>
      <c r="BR7" s="25">
        <v>103.95</v>
      </c>
      <c r="BS7" s="25">
        <v>101.02</v>
      </c>
      <c r="BT7" s="25">
        <v>98.09</v>
      </c>
      <c r="BU7" s="25">
        <v>98.77</v>
      </c>
      <c r="BV7" s="25">
        <v>95.79</v>
      </c>
      <c r="BW7" s="25">
        <v>98.3</v>
      </c>
      <c r="BX7" s="25">
        <v>98.3</v>
      </c>
      <c r="BY7" s="25">
        <v>98.89</v>
      </c>
      <c r="BZ7" s="25">
        <v>97.82</v>
      </c>
      <c r="CA7" s="25">
        <v>222.02</v>
      </c>
      <c r="CB7" s="25">
        <v>211.31</v>
      </c>
      <c r="CC7" s="25">
        <v>225.09</v>
      </c>
      <c r="CD7" s="25">
        <v>231.39</v>
      </c>
      <c r="CE7" s="25">
        <v>237.52</v>
      </c>
      <c r="CF7" s="25">
        <v>173.67</v>
      </c>
      <c r="CG7" s="25">
        <v>171.13</v>
      </c>
      <c r="CH7" s="25">
        <v>173.7</v>
      </c>
      <c r="CI7" s="25">
        <v>173.68</v>
      </c>
      <c r="CJ7" s="25">
        <v>174.52</v>
      </c>
      <c r="CK7" s="25">
        <v>177.56</v>
      </c>
      <c r="CL7" s="25">
        <v>75.72</v>
      </c>
      <c r="CM7" s="25">
        <v>80.040000000000006</v>
      </c>
      <c r="CN7" s="25">
        <v>82.08</v>
      </c>
      <c r="CO7" s="25">
        <v>79.58</v>
      </c>
      <c r="CP7" s="25">
        <v>80.37</v>
      </c>
      <c r="CQ7" s="25">
        <v>59.67</v>
      </c>
      <c r="CR7" s="25">
        <v>60.12</v>
      </c>
      <c r="CS7" s="25">
        <v>60.34</v>
      </c>
      <c r="CT7" s="25">
        <v>59.24</v>
      </c>
      <c r="CU7" s="25">
        <v>58.77</v>
      </c>
      <c r="CV7" s="25">
        <v>59.81</v>
      </c>
      <c r="CW7" s="25">
        <v>94.53</v>
      </c>
      <c r="CX7" s="25">
        <v>93.2</v>
      </c>
      <c r="CY7" s="25">
        <v>90.47</v>
      </c>
      <c r="CZ7" s="25">
        <v>92.47</v>
      </c>
      <c r="DA7" s="25">
        <v>91.92</v>
      </c>
      <c r="DB7" s="25">
        <v>84.6</v>
      </c>
      <c r="DC7" s="25">
        <v>84.24</v>
      </c>
      <c r="DD7" s="25">
        <v>84.19</v>
      </c>
      <c r="DE7" s="25">
        <v>87.26</v>
      </c>
      <c r="DF7" s="25">
        <v>86.95</v>
      </c>
      <c r="DG7" s="25">
        <v>89.42</v>
      </c>
      <c r="DH7" s="25">
        <v>43.19</v>
      </c>
      <c r="DI7" s="25">
        <v>43.75</v>
      </c>
      <c r="DJ7" s="25">
        <v>42.89</v>
      </c>
      <c r="DK7" s="25">
        <v>44.61</v>
      </c>
      <c r="DL7" s="25">
        <v>45.96</v>
      </c>
      <c r="DM7" s="25">
        <v>48.17</v>
      </c>
      <c r="DN7" s="25">
        <v>48.83</v>
      </c>
      <c r="DO7" s="25">
        <v>49.96</v>
      </c>
      <c r="DP7" s="25">
        <v>50.99</v>
      </c>
      <c r="DQ7" s="25">
        <v>51.79</v>
      </c>
      <c r="DR7" s="25">
        <v>52.02</v>
      </c>
      <c r="DS7" s="25">
        <v>9.34</v>
      </c>
      <c r="DT7" s="25">
        <v>7.96</v>
      </c>
      <c r="DU7" s="25">
        <v>8.24</v>
      </c>
      <c r="DV7" s="25">
        <v>8.1999999999999993</v>
      </c>
      <c r="DW7" s="25">
        <v>8.3000000000000007</v>
      </c>
      <c r="DX7" s="25">
        <v>17.12</v>
      </c>
      <c r="DY7" s="25">
        <v>18.18</v>
      </c>
      <c r="DZ7" s="25">
        <v>19.32</v>
      </c>
      <c r="EA7" s="25">
        <v>21.69</v>
      </c>
      <c r="EB7" s="25">
        <v>23.19</v>
      </c>
      <c r="EC7" s="25">
        <v>25.37</v>
      </c>
      <c r="ED7" s="25">
        <v>0.85</v>
      </c>
      <c r="EE7" s="25">
        <v>0.5</v>
      </c>
      <c r="EF7" s="25">
        <v>0.21</v>
      </c>
      <c r="EG7" s="25">
        <v>0.56000000000000005</v>
      </c>
      <c r="EH7" s="25">
        <v>0.47</v>
      </c>
      <c r="EI7" s="25">
        <v>0.54</v>
      </c>
      <c r="EJ7" s="25">
        <v>0.56999999999999995</v>
      </c>
      <c r="EK7" s="25">
        <v>0.52</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栁橋　真美</cp:lastModifiedBy>
  <cp:lastPrinted>2025-02-06T02:30:45Z</cp:lastPrinted>
  <dcterms:created xsi:type="dcterms:W3CDTF">2025-01-24T06:45:57Z</dcterms:created>
  <dcterms:modified xsi:type="dcterms:W3CDTF">2025-02-06T02:34:27Z</dcterms:modified>
  <cp:category/>
</cp:coreProperties>
</file>